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62371\Desktop\【経営比較分析表】2022_141500_47_140\"/>
    </mc:Choice>
  </mc:AlternateContent>
  <workbookProtection workbookAlgorithmName="SHA-512" workbookHashValue="Hm0i+W2fQv7DxGNd0ESz3pEABAJmeH8VaNqlEqhe3RJjJFTlj5FYPWvl8IsUd1uIpvPR0KRR82mWzbCz3fdppQ==" workbookSaltValue="jBw9gZMiSZ8aQUFOzN+/Hg==" workbookSpinCount="100000" lockStructure="1"/>
  <bookViews>
    <workbookView xWindow="0" yWindow="0" windowWidth="15345" windowHeight="41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LT76" i="4"/>
  <c r="GQ51" i="4"/>
  <c r="LH30" i="4"/>
  <c r="BZ51" i="4"/>
  <c r="BZ30" i="4"/>
  <c r="IE76" i="4"/>
  <c r="GQ30" i="4"/>
  <c r="BG30" i="4"/>
  <c r="LE76" i="4"/>
  <c r="HP76" i="4"/>
  <c r="BG51" i="4"/>
  <c r="FX30" i="4"/>
  <c r="AV76" i="4"/>
  <c r="KO51" i="4"/>
  <c r="KO30" i="4"/>
  <c r="FX51" i="4"/>
  <c r="HA76" i="4"/>
  <c r="AN51" i="4"/>
  <c r="FE30" i="4"/>
  <c r="AN30" i="4"/>
  <c r="AG76" i="4"/>
  <c r="KP76" i="4"/>
  <c r="JV51" i="4"/>
  <c r="FE51" i="4"/>
  <c r="JV30" i="4"/>
  <c r="KA76" i="4"/>
  <c r="EL51" i="4"/>
  <c r="JC30" i="4"/>
  <c r="R76" i="4"/>
  <c r="GL76" i="4"/>
  <c r="U51" i="4"/>
  <c r="EL30" i="4"/>
  <c r="U30" i="4"/>
  <c r="JC51" i="4"/>
</calcChain>
</file>

<file path=xl/sharedStrings.xml><?xml version="1.0" encoding="utf-8"?>
<sst xmlns="http://schemas.openxmlformats.org/spreadsheetml/2006/main" count="278" uniqueCount="136">
  <si>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</si>
  <si>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</si>
  <si>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</si>
  <si>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</si>
  <si>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</si>
  <si>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</si>
  <si>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</si>
  <si>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</si>
  <si>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</si>
  <si>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</si>
  <si>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</si>
  <si>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</si>
  <si>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</si>
  <si>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</si>
  <si>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</si>
  <si>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</si>
  <si>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</si>
  <si>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</si>
  <si>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</si>
  <si>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</si>
  <si>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</si>
  <si>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</si>
  <si>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</si>
  <si>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</si>
  <si>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</si>
  <si>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</si>
  <si>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</si>
  <si>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</si>
  <si>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</si>
  <si>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</si>
  <si>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</si>
  <si>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</si>
  <si>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</si>
  <si>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</si>
  <si>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</si>
  <si>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</si>
  <si>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</si>
  <si>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</si>
  <si>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</si>
  <si>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</si>
  <si>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</si>
  <si>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</si>
  <si>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</si>
  <si>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</si>
  <si>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</si>
  <si>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</si>
  <si>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</si>
  <si>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</si>
  <si>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</si>
  <si>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</si>
  <si>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</si>
  <si>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</si>
  <si>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</si>
  <si>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</si>
  <si>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</si>
  <si>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</si>
  <si>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</si>
  <si>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</si>
  <si>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</si>
  <si>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</si>
  <si>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</si>
  <si>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</si>
  <si>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</si>
  <si>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</si>
  <si>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</si>
  <si>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</si>
  <si>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</si>
  <si>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</si>
  <si>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</si>
  <si>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</si>
  <si>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</si>
  <si>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</si>
  <si>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</si>
  <si>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</si>
  <si>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</si>
  <si>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</si>
  <si>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</si>
  <si>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</si>
  <si>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</si>
  <si>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</si>
  <si>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</si>
  <si>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</si>
  <si>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</si>
  <si>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</si>
  <si>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</si>
  <si>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</si>
  <si>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</si>
  <si>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</si>
  <si>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</si>
  <si>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</si>
  <si>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</si>
  <si>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</si>
  <si>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</si>
  <si>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</si>
  <si>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</si>
  <si>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</si>
  <si>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</si>
  <si>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</si>
  <si>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</si>
  <si>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</si>
  <si>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</si>
  <si>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</si>
  <si>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</si>
  <si>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</si>
  <si>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t>
    <phoneticPr fontId="5"/>
  </si>
  <si>
    <t>当該値(N-1)</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</si>
  <si>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</si>
  <si>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</si>
  <si>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</si>
  <si>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</si>
  <si>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</si>
  <si>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</si>
  <si>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</si>
  <si>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</si>
  <si>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神奈川県　相模原市</t>
  </si>
  <si>
    <t>小田急相模原駅自動車駐車場</t>
  </si>
  <si>
    <t>法非適用</t>
  </si>
  <si>
    <t>駐車場整備事業</t>
  </si>
  <si>
    <t>-</t>
  </si>
  <si>
    <t>Ａ２Ｂ１</t>
  </si>
  <si>
    <t>非設置</t>
  </si>
  <si>
    <t>該当数値なし</t>
  </si>
  <si>
    <t>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</si>
  <si>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</si>
  <si>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</si>
  <si>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</si>
  <si>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</si>
  <si>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</si>
  <si>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</si>
  <si>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</si>
  <si>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</si>
  <si>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</si>
  <si>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駐車場の料金収入等で支出をどの程度賄えているかを示す収益的収支比率（％）は２０％前後で、大きく赤字となっています。
　他会計補助金比率及び駐車台数一台当たりの他会計補助金額は平均よりも高く、繰入金等への依存度が高いことを示しています。
　売上高GOP比率及びEBITDAは平均よりも低く、経営改善に向けた取組みが必要であることを示しています。</t>
    <rPh sb="41" eb="43">
      <t>ゼンゴ</t>
    </rPh>
    <rPh sb="45" eb="46">
      <t>オオ</t>
    </rPh>
    <rPh sb="72" eb="74">
      <t>ダイスウ</t>
    </rPh>
    <rPh sb="96" eb="98">
      <t>クリイレ</t>
    </rPh>
    <rPh sb="98" eb="99">
      <t>キン</t>
    </rPh>
    <rPh sb="99" eb="100">
      <t>トウ</t>
    </rPh>
    <rPh sb="102" eb="105">
      <t>イゾンド</t>
    </rPh>
    <rPh sb="106" eb="107">
      <t>タカ</t>
    </rPh>
    <rPh sb="111" eb="112">
      <t>シメ</t>
    </rPh>
    <phoneticPr fontId="5"/>
  </si>
  <si>
    <t>　本駐車場は、平成１９年１２月から供用を開始した、市の開発に伴い設置した駐車場です。市施設・商業施設・住宅がある複合建築物の地下部分を占めていることから、今後も駐車場として存続させる必要があると考えています。ただし、収益等の状況を鑑み、運営方法等については検討をしていきます。</t>
    <rPh sb="25" eb="26">
      <t>シ</t>
    </rPh>
    <rPh sb="27" eb="29">
      <t>カイハツ</t>
    </rPh>
    <rPh sb="30" eb="31">
      <t>トモナ</t>
    </rPh>
    <rPh sb="32" eb="34">
      <t>セッチ</t>
    </rPh>
    <rPh sb="36" eb="39">
      <t>チュウシャジョウ</t>
    </rPh>
    <rPh sb="42" eb="43">
      <t>シ</t>
    </rPh>
    <rPh sb="43" eb="45">
      <t>シセツ</t>
    </rPh>
    <rPh sb="46" eb="48">
      <t>ショウギョウ</t>
    </rPh>
    <rPh sb="48" eb="50">
      <t>シセツ</t>
    </rPh>
    <rPh sb="51" eb="53">
      <t>ジュウタク</t>
    </rPh>
    <rPh sb="56" eb="58">
      <t>フクゴウ</t>
    </rPh>
    <rPh sb="58" eb="60">
      <t>ケンチク</t>
    </rPh>
    <rPh sb="60" eb="61">
      <t>ブツ</t>
    </rPh>
    <rPh sb="62" eb="64">
      <t>チカ</t>
    </rPh>
    <rPh sb="64" eb="66">
      <t>ブブン</t>
    </rPh>
    <rPh sb="67" eb="68">
      <t>シ</t>
    </rPh>
    <phoneticPr fontId="5"/>
  </si>
  <si>
    <t>　駐車場建設費の償還は令和９年に完了する予定です。住宅・商業施設との複合施設のため、令和４年度から５年度にかけて管理組合が実施している大規模修繕の負担金のほか、今後は令和５年１１月に策定した駐車場ビジョンに基づき駐車場が単独で所有しているＩＴＶ設備の改修等の設備投資を見込む必要があります。</t>
    <rPh sb="25" eb="27">
      <t>ジュウタク</t>
    </rPh>
    <rPh sb="42" eb="43">
      <t>レイ</t>
    </rPh>
    <rPh sb="43" eb="44">
      <t>ワ</t>
    </rPh>
    <rPh sb="45" eb="46">
      <t>ネン</t>
    </rPh>
    <rPh sb="46" eb="47">
      <t>ド</t>
    </rPh>
    <rPh sb="50" eb="52">
      <t>ネンド</t>
    </rPh>
    <rPh sb="61" eb="63">
      <t>ジッシ</t>
    </rPh>
    <rPh sb="67" eb="70">
      <t>ダイキボ</t>
    </rPh>
    <rPh sb="70" eb="72">
      <t>シュウゼン</t>
    </rPh>
    <rPh sb="73" eb="76">
      <t>フタンキン</t>
    </rPh>
    <phoneticPr fontId="5"/>
  </si>
  <si>
    <t>　平均値よりも稼働率は高く、需要の高い駐車場であるといえます。定期駐車の割合が高く、新型コロナウィルス感染症が流行した令和２年度もほぼ影響を受けませんでした。定期駐車の増加に伴い、稼働率は増加傾向にあります。</t>
    <rPh sb="1" eb="4">
      <t>ヘイキンチ</t>
    </rPh>
    <rPh sb="11" eb="12">
      <t>タカ</t>
    </rPh>
    <rPh sb="14" eb="16">
      <t>ジュヨウ</t>
    </rPh>
    <rPh sb="17" eb="18">
      <t>タカ</t>
    </rPh>
    <rPh sb="19" eb="22">
      <t>チュウシャジョウ</t>
    </rPh>
    <rPh sb="31" eb="33">
      <t>テイキ</t>
    </rPh>
    <rPh sb="33" eb="35">
      <t>チュウシャ</t>
    </rPh>
    <rPh sb="36" eb="38">
      <t>ワリアイ</t>
    </rPh>
    <rPh sb="39" eb="40">
      <t>タカ</t>
    </rPh>
    <rPh sb="55" eb="57">
      <t>リュウコウ</t>
    </rPh>
    <rPh sb="59" eb="61">
      <t>レイワ</t>
    </rPh>
    <rPh sb="62" eb="64">
      <t>ネンド</t>
    </rPh>
    <rPh sb="67" eb="69">
      <t>エイキョウ</t>
    </rPh>
    <rPh sb="70" eb="71">
      <t>ウ</t>
    </rPh>
    <rPh sb="79" eb="81">
      <t>テイキ</t>
    </rPh>
    <rPh sb="81" eb="83">
      <t>チュウシャ</t>
    </rPh>
    <rPh sb="84" eb="86">
      <t>ゾウカ</t>
    </rPh>
    <rPh sb="87" eb="88">
      <t>トモナ</t>
    </rPh>
    <rPh sb="90" eb="92">
      <t>カドウ</t>
    </rPh>
    <rPh sb="92" eb="93">
      <t>リツ</t>
    </rPh>
    <rPh sb="94" eb="96">
      <t>ゾウカ</t>
    </rPh>
    <rPh sb="96" eb="98">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</si>
</sst>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21.3</c:v>
                </c:pt>
                <c:pt idx="1">
                  <c:v>17.399999999999999</c:v>
                </c:pt>
                <c:pt idx="2">
                  <c:v>28.9</c:v>
                </c:pt>
                <c:pt idx="3">
                  <c:v>21.6</c:v>
                </c:pt>
                <c:pt idx="4">
                  <c:v>20.2</c:v>
                </c:pt>
              </c:numCache>
            </c:numRef>
          </c:val>
          <c:extLst>
            <c:ext xmlns:c16="http://schemas.microsoft.com/office/drawing/2014/chart" uri="{C3380CC4-5D6E-409C-BE32-E72D297353CC}">
              <c16:uniqueId val="{00000000-C8A5-48AA-A8E0-0D1787C1214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C8A5-48AA-A8E0-0D1787C1214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3181.3</c:v>
                </c:pt>
                <c:pt idx="1">
                  <c:v>2725.8</c:v>
                </c:pt>
                <c:pt idx="2">
                  <c:v>2414.1999999999998</c:v>
                </c:pt>
                <c:pt idx="3">
                  <c:v>1951</c:v>
                </c:pt>
                <c:pt idx="4">
                  <c:v>1394</c:v>
                </c:pt>
              </c:numCache>
            </c:numRef>
          </c:val>
          <c:extLst>
            <c:ext xmlns:c16="http://schemas.microsoft.com/office/drawing/2014/chart" uri="{C3380CC4-5D6E-409C-BE32-E72D297353CC}">
              <c16:uniqueId val="{00000000-B14F-4BAE-B446-40DDA08EF90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B14F-4BAE-B446-40DDA08EF90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0AA-4428-847C-444C76EAB83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0AA-4428-847C-444C76EAB83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86F2-46C7-B458-14A4B27148E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6F2-46C7-B458-14A4B27148E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72.5</c:v>
                </c:pt>
                <c:pt idx="1">
                  <c:v>67.7</c:v>
                </c:pt>
                <c:pt idx="2">
                  <c:v>79.5</c:v>
                </c:pt>
                <c:pt idx="3">
                  <c:v>72.400000000000006</c:v>
                </c:pt>
                <c:pt idx="4">
                  <c:v>68.7</c:v>
                </c:pt>
              </c:numCache>
            </c:numRef>
          </c:val>
          <c:extLst>
            <c:ext xmlns:c16="http://schemas.microsoft.com/office/drawing/2014/chart" uri="{C3380CC4-5D6E-409C-BE32-E72D297353CC}">
              <c16:uniqueId val="{00000000-01A7-44D2-B85D-B0C201E6512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01A7-44D2-B85D-B0C201E6512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1455</c:v>
                </c:pt>
                <c:pt idx="1">
                  <c:v>1404</c:v>
                </c:pt>
                <c:pt idx="2">
                  <c:v>1628</c:v>
                </c:pt>
                <c:pt idx="3">
                  <c:v>1384</c:v>
                </c:pt>
                <c:pt idx="4">
                  <c:v>1379</c:v>
                </c:pt>
              </c:numCache>
            </c:numRef>
          </c:val>
          <c:extLst>
            <c:ext xmlns:c16="http://schemas.microsoft.com/office/drawing/2014/chart" uri="{C3380CC4-5D6E-409C-BE32-E72D297353CC}">
              <c16:uniqueId val="{00000000-DC66-4673-94DC-E1C8A2A58D5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DC66-4673-94DC-E1C8A2A58D5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242.6</c:v>
                </c:pt>
                <c:pt idx="1">
                  <c:v>236.8</c:v>
                </c:pt>
                <c:pt idx="2">
                  <c:v>241.2</c:v>
                </c:pt>
                <c:pt idx="3">
                  <c:v>249.3</c:v>
                </c:pt>
                <c:pt idx="4">
                  <c:v>254.4</c:v>
                </c:pt>
              </c:numCache>
            </c:numRef>
          </c:val>
          <c:extLst>
            <c:ext xmlns:c16="http://schemas.microsoft.com/office/drawing/2014/chart" uri="{C3380CC4-5D6E-409C-BE32-E72D297353CC}">
              <c16:uniqueId val="{00000000-7B05-4529-B433-7E57E12594E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7B05-4529-B433-7E57E12594E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-19.600000000000001</c:v>
                </c:pt>
                <c:pt idx="1">
                  <c:v>-21.1</c:v>
                </c:pt>
                <c:pt idx="2">
                  <c:v>-25.8</c:v>
                </c:pt>
                <c:pt idx="3">
                  <c:v>-1.5</c:v>
                </c:pt>
                <c:pt idx="4">
                  <c:v>-24.4</c:v>
                </c:pt>
              </c:numCache>
            </c:numRef>
          </c:val>
          <c:extLst>
            <c:ext xmlns:c16="http://schemas.microsoft.com/office/drawing/2014/chart" uri="{C3380CC4-5D6E-409C-BE32-E72D297353CC}">
              <c16:uniqueId val="{00000000-2823-41AE-8A94-5838E660CB1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2823-41AE-8A94-5838E660CB1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-176568</c:v>
                </c:pt>
                <c:pt idx="1">
                  <c:v>-177482</c:v>
                </c:pt>
                <c:pt idx="2">
                  <c:v>-179182</c:v>
                </c:pt>
                <c:pt idx="3">
                  <c:v>-166266</c:v>
                </c:pt>
                <c:pt idx="4">
                  <c:v>-186679</c:v>
                </c:pt>
              </c:numCache>
            </c:numRef>
          </c:val>
          <c:extLst>
            <c:ext xmlns:c16="http://schemas.microsoft.com/office/drawing/2014/chart" uri="{C3380CC4-5D6E-409C-BE32-E72D297353CC}">
              <c16:uniqueId val="{00000000-1DBB-409D-8699-6CBA7993256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1DBB-409D-8699-6CBA7993256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LH9" zoomScaleNormal="100" zoomScaleSheetLayoutView="70" workbookViewId="0">
      <selection activeCell="ND9" sqref="ND9:NE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神奈川県相模原市　小田急相模原駅自動車駐車場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7586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136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21.3</v>
      </c>
      <c r="V31" s="116"/>
      <c r="W31" s="116"/>
      <c r="X31" s="116"/>
      <c r="Y31" s="116"/>
      <c r="Z31" s="116"/>
      <c r="AA31" s="116"/>
      <c r="AB31" s="116"/>
      <c r="AC31" s="116"/>
      <c r="AD31" s="116"/>
      <c r="AE31" s="116"/>
      <c r="AF31" s="116"/>
      <c r="AG31" s="116"/>
      <c r="AH31" s="116"/>
      <c r="AI31" s="116"/>
      <c r="AJ31" s="116"/>
      <c r="AK31" s="116"/>
      <c r="AL31" s="116"/>
      <c r="AM31" s="116"/>
      <c r="AN31" s="116">
        <f>データ!Z7</f>
        <v>17.399999999999999</v>
      </c>
      <c r="AO31" s="116"/>
      <c r="AP31" s="116"/>
      <c r="AQ31" s="116"/>
      <c r="AR31" s="116"/>
      <c r="AS31" s="116"/>
      <c r="AT31" s="116"/>
      <c r="AU31" s="116"/>
      <c r="AV31" s="116"/>
      <c r="AW31" s="116"/>
      <c r="AX31" s="116"/>
      <c r="AY31" s="116"/>
      <c r="AZ31" s="116"/>
      <c r="BA31" s="116"/>
      <c r="BB31" s="116"/>
      <c r="BC31" s="116"/>
      <c r="BD31" s="116"/>
      <c r="BE31" s="116"/>
      <c r="BF31" s="116"/>
      <c r="BG31" s="116">
        <f>データ!AA7</f>
        <v>28.9</v>
      </c>
      <c r="BH31" s="116"/>
      <c r="BI31" s="116"/>
      <c r="BJ31" s="116"/>
      <c r="BK31" s="116"/>
      <c r="BL31" s="116"/>
      <c r="BM31" s="116"/>
      <c r="BN31" s="116"/>
      <c r="BO31" s="116"/>
      <c r="BP31" s="116"/>
      <c r="BQ31" s="116"/>
      <c r="BR31" s="116"/>
      <c r="BS31" s="116"/>
      <c r="BT31" s="116"/>
      <c r="BU31" s="116"/>
      <c r="BV31" s="116"/>
      <c r="BW31" s="116"/>
      <c r="BX31" s="116"/>
      <c r="BY31" s="116"/>
      <c r="BZ31" s="116">
        <f>データ!AB7</f>
        <v>21.6</v>
      </c>
      <c r="CA31" s="116"/>
      <c r="CB31" s="116"/>
      <c r="CC31" s="116"/>
      <c r="CD31" s="116"/>
      <c r="CE31" s="116"/>
      <c r="CF31" s="116"/>
      <c r="CG31" s="116"/>
      <c r="CH31" s="116"/>
      <c r="CI31" s="116"/>
      <c r="CJ31" s="116"/>
      <c r="CK31" s="116"/>
      <c r="CL31" s="116"/>
      <c r="CM31" s="116"/>
      <c r="CN31" s="116"/>
      <c r="CO31" s="116"/>
      <c r="CP31" s="116"/>
      <c r="CQ31" s="116"/>
      <c r="CR31" s="116"/>
      <c r="CS31" s="116">
        <f>データ!AC7</f>
        <v>20.2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72.5</v>
      </c>
      <c r="EM31" s="116"/>
      <c r="EN31" s="116"/>
      <c r="EO31" s="116"/>
      <c r="EP31" s="116"/>
      <c r="EQ31" s="116"/>
      <c r="ER31" s="116"/>
      <c r="ES31" s="116"/>
      <c r="ET31" s="116"/>
      <c r="EU31" s="116"/>
      <c r="EV31" s="116"/>
      <c r="EW31" s="116"/>
      <c r="EX31" s="116"/>
      <c r="EY31" s="116"/>
      <c r="EZ31" s="116"/>
      <c r="FA31" s="116"/>
      <c r="FB31" s="116"/>
      <c r="FC31" s="116"/>
      <c r="FD31" s="116"/>
      <c r="FE31" s="116">
        <f>データ!AK7</f>
        <v>67.7</v>
      </c>
      <c r="FF31" s="116"/>
      <c r="FG31" s="116"/>
      <c r="FH31" s="116"/>
      <c r="FI31" s="116"/>
      <c r="FJ31" s="116"/>
      <c r="FK31" s="116"/>
      <c r="FL31" s="116"/>
      <c r="FM31" s="116"/>
      <c r="FN31" s="116"/>
      <c r="FO31" s="116"/>
      <c r="FP31" s="116"/>
      <c r="FQ31" s="116"/>
      <c r="FR31" s="116"/>
      <c r="FS31" s="116"/>
      <c r="FT31" s="116"/>
      <c r="FU31" s="116"/>
      <c r="FV31" s="116"/>
      <c r="FW31" s="116"/>
      <c r="FX31" s="116">
        <f>データ!AL7</f>
        <v>79.5</v>
      </c>
      <c r="FY31" s="116"/>
      <c r="FZ31" s="116"/>
      <c r="GA31" s="116"/>
      <c r="GB31" s="116"/>
      <c r="GC31" s="116"/>
      <c r="GD31" s="116"/>
      <c r="GE31" s="116"/>
      <c r="GF31" s="116"/>
      <c r="GG31" s="116"/>
      <c r="GH31" s="116"/>
      <c r="GI31" s="116"/>
      <c r="GJ31" s="116"/>
      <c r="GK31" s="116"/>
      <c r="GL31" s="116"/>
      <c r="GM31" s="116"/>
      <c r="GN31" s="116"/>
      <c r="GO31" s="116"/>
      <c r="GP31" s="116"/>
      <c r="GQ31" s="116">
        <f>データ!AM7</f>
        <v>72.400000000000006</v>
      </c>
      <c r="GR31" s="116"/>
      <c r="GS31" s="116"/>
      <c r="GT31" s="116"/>
      <c r="GU31" s="116"/>
      <c r="GV31" s="116"/>
      <c r="GW31" s="116"/>
      <c r="GX31" s="116"/>
      <c r="GY31" s="116"/>
      <c r="GZ31" s="116"/>
      <c r="HA31" s="116"/>
      <c r="HB31" s="116"/>
      <c r="HC31" s="116"/>
      <c r="HD31" s="116"/>
      <c r="HE31" s="116"/>
      <c r="HF31" s="116"/>
      <c r="HG31" s="116"/>
      <c r="HH31" s="116"/>
      <c r="HI31" s="116"/>
      <c r="HJ31" s="116">
        <f>データ!AN7</f>
        <v>68.7</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242.6</v>
      </c>
      <c r="JD31" s="111"/>
      <c r="JE31" s="111"/>
      <c r="JF31" s="111"/>
      <c r="JG31" s="111"/>
      <c r="JH31" s="111"/>
      <c r="JI31" s="111"/>
      <c r="JJ31" s="111"/>
      <c r="JK31" s="111"/>
      <c r="JL31" s="111"/>
      <c r="JM31" s="111"/>
      <c r="JN31" s="111"/>
      <c r="JO31" s="111"/>
      <c r="JP31" s="111"/>
      <c r="JQ31" s="111"/>
      <c r="JR31" s="111"/>
      <c r="JS31" s="111"/>
      <c r="JT31" s="111"/>
      <c r="JU31" s="112"/>
      <c r="JV31" s="110">
        <f>データ!DL7</f>
        <v>236.8</v>
      </c>
      <c r="JW31" s="111"/>
      <c r="JX31" s="111"/>
      <c r="JY31" s="111"/>
      <c r="JZ31" s="111"/>
      <c r="KA31" s="111"/>
      <c r="KB31" s="111"/>
      <c r="KC31" s="111"/>
      <c r="KD31" s="111"/>
      <c r="KE31" s="111"/>
      <c r="KF31" s="111"/>
      <c r="KG31" s="111"/>
      <c r="KH31" s="111"/>
      <c r="KI31" s="111"/>
      <c r="KJ31" s="111"/>
      <c r="KK31" s="111"/>
      <c r="KL31" s="111"/>
      <c r="KM31" s="111"/>
      <c r="KN31" s="112"/>
      <c r="KO31" s="110">
        <f>データ!DM7</f>
        <v>241.2</v>
      </c>
      <c r="KP31" s="111"/>
      <c r="KQ31" s="111"/>
      <c r="KR31" s="111"/>
      <c r="KS31" s="111"/>
      <c r="KT31" s="111"/>
      <c r="KU31" s="111"/>
      <c r="KV31" s="111"/>
      <c r="KW31" s="111"/>
      <c r="KX31" s="111"/>
      <c r="KY31" s="111"/>
      <c r="KZ31" s="111"/>
      <c r="LA31" s="111"/>
      <c r="LB31" s="111"/>
      <c r="LC31" s="111"/>
      <c r="LD31" s="111"/>
      <c r="LE31" s="111"/>
      <c r="LF31" s="111"/>
      <c r="LG31" s="112"/>
      <c r="LH31" s="110">
        <f>データ!DN7</f>
        <v>249.3</v>
      </c>
      <c r="LI31" s="111"/>
      <c r="LJ31" s="111"/>
      <c r="LK31" s="111"/>
      <c r="LL31" s="111"/>
      <c r="LM31" s="111"/>
      <c r="LN31" s="111"/>
      <c r="LO31" s="111"/>
      <c r="LP31" s="111"/>
      <c r="LQ31" s="111"/>
      <c r="LR31" s="111"/>
      <c r="LS31" s="111"/>
      <c r="LT31" s="111"/>
      <c r="LU31" s="111"/>
      <c r="LV31" s="111"/>
      <c r="LW31" s="111"/>
      <c r="LX31" s="111"/>
      <c r="LY31" s="111"/>
      <c r="LZ31" s="112"/>
      <c r="MA31" s="110">
        <f>データ!DO7</f>
        <v>254.4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1455</v>
      </c>
      <c r="V52" s="120"/>
      <c r="W52" s="120"/>
      <c r="X52" s="120"/>
      <c r="Y52" s="120"/>
      <c r="Z52" s="120"/>
      <c r="AA52" s="120"/>
      <c r="AB52" s="120"/>
      <c r="AC52" s="120"/>
      <c r="AD52" s="120"/>
      <c r="AE52" s="120"/>
      <c r="AF52" s="120"/>
      <c r="AG52" s="120"/>
      <c r="AH52" s="120"/>
      <c r="AI52" s="120"/>
      <c r="AJ52" s="120"/>
      <c r="AK52" s="120"/>
      <c r="AL52" s="120"/>
      <c r="AM52" s="120"/>
      <c r="AN52" s="120">
        <f>データ!AV7</f>
        <v>1404</v>
      </c>
      <c r="AO52" s="120"/>
      <c r="AP52" s="120"/>
      <c r="AQ52" s="120"/>
      <c r="AR52" s="120"/>
      <c r="AS52" s="120"/>
      <c r="AT52" s="120"/>
      <c r="AU52" s="120"/>
      <c r="AV52" s="120"/>
      <c r="AW52" s="120"/>
      <c r="AX52" s="120"/>
      <c r="AY52" s="120"/>
      <c r="AZ52" s="120"/>
      <c r="BA52" s="120"/>
      <c r="BB52" s="120"/>
      <c r="BC52" s="120"/>
      <c r="BD52" s="120"/>
      <c r="BE52" s="120"/>
      <c r="BF52" s="120"/>
      <c r="BG52" s="120">
        <f>データ!AW7</f>
        <v>1628</v>
      </c>
      <c r="BH52" s="120"/>
      <c r="BI52" s="120"/>
      <c r="BJ52" s="120"/>
      <c r="BK52" s="120"/>
      <c r="BL52" s="120"/>
      <c r="BM52" s="120"/>
      <c r="BN52" s="120"/>
      <c r="BO52" s="120"/>
      <c r="BP52" s="120"/>
      <c r="BQ52" s="120"/>
      <c r="BR52" s="120"/>
      <c r="BS52" s="120"/>
      <c r="BT52" s="120"/>
      <c r="BU52" s="120"/>
      <c r="BV52" s="120"/>
      <c r="BW52" s="120"/>
      <c r="BX52" s="120"/>
      <c r="BY52" s="120"/>
      <c r="BZ52" s="120">
        <f>データ!AX7</f>
        <v>1384</v>
      </c>
      <c r="CA52" s="120"/>
      <c r="CB52" s="120"/>
      <c r="CC52" s="120"/>
      <c r="CD52" s="120"/>
      <c r="CE52" s="120"/>
      <c r="CF52" s="120"/>
      <c r="CG52" s="120"/>
      <c r="CH52" s="120"/>
      <c r="CI52" s="120"/>
      <c r="CJ52" s="120"/>
      <c r="CK52" s="120"/>
      <c r="CL52" s="120"/>
      <c r="CM52" s="120"/>
      <c r="CN52" s="120"/>
      <c r="CO52" s="120"/>
      <c r="CP52" s="120"/>
      <c r="CQ52" s="120"/>
      <c r="CR52" s="120"/>
      <c r="CS52" s="120">
        <f>データ!AY7</f>
        <v>1379</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-19.600000000000001</v>
      </c>
      <c r="EM52" s="116"/>
      <c r="EN52" s="116"/>
      <c r="EO52" s="116"/>
      <c r="EP52" s="116"/>
      <c r="EQ52" s="116"/>
      <c r="ER52" s="116"/>
      <c r="ES52" s="116"/>
      <c r="ET52" s="116"/>
      <c r="EU52" s="116"/>
      <c r="EV52" s="116"/>
      <c r="EW52" s="116"/>
      <c r="EX52" s="116"/>
      <c r="EY52" s="116"/>
      <c r="EZ52" s="116"/>
      <c r="FA52" s="116"/>
      <c r="FB52" s="116"/>
      <c r="FC52" s="116"/>
      <c r="FD52" s="116"/>
      <c r="FE52" s="116">
        <f>データ!BG7</f>
        <v>-21.1</v>
      </c>
      <c r="FF52" s="116"/>
      <c r="FG52" s="116"/>
      <c r="FH52" s="116"/>
      <c r="FI52" s="116"/>
      <c r="FJ52" s="116"/>
      <c r="FK52" s="116"/>
      <c r="FL52" s="116"/>
      <c r="FM52" s="116"/>
      <c r="FN52" s="116"/>
      <c r="FO52" s="116"/>
      <c r="FP52" s="116"/>
      <c r="FQ52" s="116"/>
      <c r="FR52" s="116"/>
      <c r="FS52" s="116"/>
      <c r="FT52" s="116"/>
      <c r="FU52" s="116"/>
      <c r="FV52" s="116"/>
      <c r="FW52" s="116"/>
      <c r="FX52" s="116">
        <f>データ!BH7</f>
        <v>-25.8</v>
      </c>
      <c r="FY52" s="116"/>
      <c r="FZ52" s="116"/>
      <c r="GA52" s="116"/>
      <c r="GB52" s="116"/>
      <c r="GC52" s="116"/>
      <c r="GD52" s="116"/>
      <c r="GE52" s="116"/>
      <c r="GF52" s="116"/>
      <c r="GG52" s="116"/>
      <c r="GH52" s="116"/>
      <c r="GI52" s="116"/>
      <c r="GJ52" s="116"/>
      <c r="GK52" s="116"/>
      <c r="GL52" s="116"/>
      <c r="GM52" s="116"/>
      <c r="GN52" s="116"/>
      <c r="GO52" s="116"/>
      <c r="GP52" s="116"/>
      <c r="GQ52" s="116">
        <f>データ!BI7</f>
        <v>-1.5</v>
      </c>
      <c r="GR52" s="116"/>
      <c r="GS52" s="116"/>
      <c r="GT52" s="116"/>
      <c r="GU52" s="116"/>
      <c r="GV52" s="116"/>
      <c r="GW52" s="116"/>
      <c r="GX52" s="116"/>
      <c r="GY52" s="116"/>
      <c r="GZ52" s="116"/>
      <c r="HA52" s="116"/>
      <c r="HB52" s="116"/>
      <c r="HC52" s="116"/>
      <c r="HD52" s="116"/>
      <c r="HE52" s="116"/>
      <c r="HF52" s="116"/>
      <c r="HG52" s="116"/>
      <c r="HH52" s="116"/>
      <c r="HI52" s="116"/>
      <c r="HJ52" s="116">
        <f>データ!BJ7</f>
        <v>-24.4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-176568</v>
      </c>
      <c r="JD52" s="120"/>
      <c r="JE52" s="120"/>
      <c r="JF52" s="120"/>
      <c r="JG52" s="120"/>
      <c r="JH52" s="120"/>
      <c r="JI52" s="120"/>
      <c r="JJ52" s="120"/>
      <c r="JK52" s="120"/>
      <c r="JL52" s="120"/>
      <c r="JM52" s="120"/>
      <c r="JN52" s="120"/>
      <c r="JO52" s="120"/>
      <c r="JP52" s="120"/>
      <c r="JQ52" s="120"/>
      <c r="JR52" s="120"/>
      <c r="JS52" s="120"/>
      <c r="JT52" s="120"/>
      <c r="JU52" s="120"/>
      <c r="JV52" s="120">
        <f>データ!BR7</f>
        <v>-177482</v>
      </c>
      <c r="JW52" s="120"/>
      <c r="JX52" s="120"/>
      <c r="JY52" s="120"/>
      <c r="JZ52" s="120"/>
      <c r="KA52" s="120"/>
      <c r="KB52" s="120"/>
      <c r="KC52" s="120"/>
      <c r="KD52" s="120"/>
      <c r="KE52" s="120"/>
      <c r="KF52" s="120"/>
      <c r="KG52" s="120"/>
      <c r="KH52" s="120"/>
      <c r="KI52" s="120"/>
      <c r="KJ52" s="120"/>
      <c r="KK52" s="120"/>
      <c r="KL52" s="120"/>
      <c r="KM52" s="120"/>
      <c r="KN52" s="120"/>
      <c r="KO52" s="120">
        <f>データ!BS7</f>
        <v>-179182</v>
      </c>
      <c r="KP52" s="120"/>
      <c r="KQ52" s="120"/>
      <c r="KR52" s="120"/>
      <c r="KS52" s="120"/>
      <c r="KT52" s="120"/>
      <c r="KU52" s="120"/>
      <c r="KV52" s="120"/>
      <c r="KW52" s="120"/>
      <c r="KX52" s="120"/>
      <c r="KY52" s="120"/>
      <c r="KZ52" s="120"/>
      <c r="LA52" s="120"/>
      <c r="LB52" s="120"/>
      <c r="LC52" s="120"/>
      <c r="LD52" s="120"/>
      <c r="LE52" s="120"/>
      <c r="LF52" s="120"/>
      <c r="LG52" s="120"/>
      <c r="LH52" s="120">
        <f>データ!BT7</f>
        <v>-166266</v>
      </c>
      <c r="LI52" s="120"/>
      <c r="LJ52" s="120"/>
      <c r="LK52" s="120"/>
      <c r="LL52" s="120"/>
      <c r="LM52" s="120"/>
      <c r="LN52" s="120"/>
      <c r="LO52" s="120"/>
      <c r="LP52" s="120"/>
      <c r="LQ52" s="120"/>
      <c r="LR52" s="120"/>
      <c r="LS52" s="120"/>
      <c r="LT52" s="120"/>
      <c r="LU52" s="120"/>
      <c r="LV52" s="120"/>
      <c r="LW52" s="120"/>
      <c r="LX52" s="120"/>
      <c r="LY52" s="120"/>
      <c r="LZ52" s="120"/>
      <c r="MA52" s="120">
        <f>データ!BU7</f>
        <v>-186679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103</v>
      </c>
      <c r="V53" s="120"/>
      <c r="W53" s="120"/>
      <c r="X53" s="120"/>
      <c r="Y53" s="120"/>
      <c r="Z53" s="120"/>
      <c r="AA53" s="120"/>
      <c r="AB53" s="120"/>
      <c r="AC53" s="120"/>
      <c r="AD53" s="120"/>
      <c r="AE53" s="120"/>
      <c r="AF53" s="120"/>
      <c r="AG53" s="120"/>
      <c r="AH53" s="120"/>
      <c r="AI53" s="120"/>
      <c r="AJ53" s="120"/>
      <c r="AK53" s="120"/>
      <c r="AL53" s="120"/>
      <c r="AM53" s="120"/>
      <c r="AN53" s="120">
        <f>データ!BA7</f>
        <v>54</v>
      </c>
      <c r="AO53" s="120"/>
      <c r="AP53" s="120"/>
      <c r="AQ53" s="120"/>
      <c r="AR53" s="120"/>
      <c r="AS53" s="120"/>
      <c r="AT53" s="120"/>
      <c r="AU53" s="120"/>
      <c r="AV53" s="120"/>
      <c r="AW53" s="120"/>
      <c r="AX53" s="120"/>
      <c r="AY53" s="120"/>
      <c r="AZ53" s="120"/>
      <c r="BA53" s="120"/>
      <c r="BB53" s="120"/>
      <c r="BC53" s="120"/>
      <c r="BD53" s="120"/>
      <c r="BE53" s="120"/>
      <c r="BF53" s="120"/>
      <c r="BG53" s="120">
        <f>データ!BB7</f>
        <v>654</v>
      </c>
      <c r="BH53" s="120"/>
      <c r="BI53" s="120"/>
      <c r="BJ53" s="120"/>
      <c r="BK53" s="120"/>
      <c r="BL53" s="120"/>
      <c r="BM53" s="120"/>
      <c r="BN53" s="120"/>
      <c r="BO53" s="120"/>
      <c r="BP53" s="120"/>
      <c r="BQ53" s="120"/>
      <c r="BR53" s="120"/>
      <c r="BS53" s="120"/>
      <c r="BT53" s="120"/>
      <c r="BU53" s="120"/>
      <c r="BV53" s="120"/>
      <c r="BW53" s="120"/>
      <c r="BX53" s="120"/>
      <c r="BY53" s="120"/>
      <c r="BZ53" s="120">
        <f>データ!BC7</f>
        <v>2466</v>
      </c>
      <c r="CA53" s="120"/>
      <c r="CB53" s="120"/>
      <c r="CC53" s="120"/>
      <c r="CD53" s="120"/>
      <c r="CE53" s="120"/>
      <c r="CF53" s="120"/>
      <c r="CG53" s="120"/>
      <c r="CH53" s="120"/>
      <c r="CI53" s="120"/>
      <c r="CJ53" s="120"/>
      <c r="CK53" s="120"/>
      <c r="CL53" s="120"/>
      <c r="CM53" s="120"/>
      <c r="CN53" s="120"/>
      <c r="CO53" s="120"/>
      <c r="CP53" s="120"/>
      <c r="CQ53" s="120"/>
      <c r="CR53" s="120"/>
      <c r="CS53" s="120">
        <f>データ!BD7</f>
        <v>58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18961</v>
      </c>
      <c r="JD53" s="120"/>
      <c r="JE53" s="120"/>
      <c r="JF53" s="120"/>
      <c r="JG53" s="120"/>
      <c r="JH53" s="120"/>
      <c r="JI53" s="120"/>
      <c r="JJ53" s="120"/>
      <c r="JK53" s="120"/>
      <c r="JL53" s="120"/>
      <c r="JM53" s="120"/>
      <c r="JN53" s="120"/>
      <c r="JO53" s="120"/>
      <c r="JP53" s="120"/>
      <c r="JQ53" s="120"/>
      <c r="JR53" s="120"/>
      <c r="JS53" s="120"/>
      <c r="JT53" s="120"/>
      <c r="JU53" s="120"/>
      <c r="JV53" s="120">
        <f>データ!BW7</f>
        <v>16100</v>
      </c>
      <c r="JW53" s="120"/>
      <c r="JX53" s="120"/>
      <c r="JY53" s="120"/>
      <c r="JZ53" s="120"/>
      <c r="KA53" s="120"/>
      <c r="KB53" s="120"/>
      <c r="KC53" s="120"/>
      <c r="KD53" s="120"/>
      <c r="KE53" s="120"/>
      <c r="KF53" s="120"/>
      <c r="KG53" s="120"/>
      <c r="KH53" s="120"/>
      <c r="KI53" s="120"/>
      <c r="KJ53" s="120"/>
      <c r="KK53" s="120"/>
      <c r="KL53" s="120"/>
      <c r="KM53" s="120"/>
      <c r="KN53" s="120"/>
      <c r="KO53" s="120">
        <f>データ!BX7</f>
        <v>4836</v>
      </c>
      <c r="KP53" s="120"/>
      <c r="KQ53" s="120"/>
      <c r="KR53" s="120"/>
      <c r="KS53" s="120"/>
      <c r="KT53" s="120"/>
      <c r="KU53" s="120"/>
      <c r="KV53" s="120"/>
      <c r="KW53" s="120"/>
      <c r="KX53" s="120"/>
      <c r="KY53" s="120"/>
      <c r="KZ53" s="120"/>
      <c r="LA53" s="120"/>
      <c r="LB53" s="120"/>
      <c r="LC53" s="120"/>
      <c r="LD53" s="120"/>
      <c r="LE53" s="120"/>
      <c r="LF53" s="120"/>
      <c r="LG53" s="120"/>
      <c r="LH53" s="120">
        <f>データ!BY7</f>
        <v>37213</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3181.3</v>
      </c>
      <c r="KB77" s="111"/>
      <c r="KC77" s="111"/>
      <c r="KD77" s="111"/>
      <c r="KE77" s="111"/>
      <c r="KF77" s="111"/>
      <c r="KG77" s="111"/>
      <c r="KH77" s="111"/>
      <c r="KI77" s="111"/>
      <c r="KJ77" s="111"/>
      <c r="KK77" s="111"/>
      <c r="KL77" s="111"/>
      <c r="KM77" s="111"/>
      <c r="KN77" s="111"/>
      <c r="KO77" s="112"/>
      <c r="KP77" s="110">
        <f>データ!DA7</f>
        <v>2725.8</v>
      </c>
      <c r="KQ77" s="111"/>
      <c r="KR77" s="111"/>
      <c r="KS77" s="111"/>
      <c r="KT77" s="111"/>
      <c r="KU77" s="111"/>
      <c r="KV77" s="111"/>
      <c r="KW77" s="111"/>
      <c r="KX77" s="111"/>
      <c r="KY77" s="111"/>
      <c r="KZ77" s="111"/>
      <c r="LA77" s="111"/>
      <c r="LB77" s="111"/>
      <c r="LC77" s="111"/>
      <c r="LD77" s="112"/>
      <c r="LE77" s="110">
        <f>データ!DB7</f>
        <v>2414.1999999999998</v>
      </c>
      <c r="LF77" s="111"/>
      <c r="LG77" s="111"/>
      <c r="LH77" s="111"/>
      <c r="LI77" s="111"/>
      <c r="LJ77" s="111"/>
      <c r="LK77" s="111"/>
      <c r="LL77" s="111"/>
      <c r="LM77" s="111"/>
      <c r="LN77" s="111"/>
      <c r="LO77" s="111"/>
      <c r="LP77" s="111"/>
      <c r="LQ77" s="111"/>
      <c r="LR77" s="111"/>
      <c r="LS77" s="112"/>
      <c r="LT77" s="110">
        <f>データ!DC7</f>
        <v>1951</v>
      </c>
      <c r="LU77" s="111"/>
      <c r="LV77" s="111"/>
      <c r="LW77" s="111"/>
      <c r="LX77" s="111"/>
      <c r="LY77" s="111"/>
      <c r="LZ77" s="111"/>
      <c r="MA77" s="111"/>
      <c r="MB77" s="111"/>
      <c r="MC77" s="111"/>
      <c r="MD77" s="111"/>
      <c r="ME77" s="111"/>
      <c r="MF77" s="111"/>
      <c r="MG77" s="111"/>
      <c r="MH77" s="112"/>
      <c r="MI77" s="110">
        <f>データ!DD7</f>
        <v>1394</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q1Psgsf8QrMV7+3994q7fJKjLLpxodz/iMzWV7VG0eHZQrIr5eXkl/7zY9Na5/YAJ0k9bTgUjrlfua3TzMESZQ==" saltValue="Urs4Imxne6wFRlmytJWU1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93</v>
      </c>
      <c r="AO5" s="47" t="s">
        <v>94</v>
      </c>
      <c r="AP5" s="47" t="s">
        <v>95</v>
      </c>
      <c r="AQ5" s="47" t="s">
        <v>96</v>
      </c>
      <c r="AR5" s="47" t="s">
        <v>97</v>
      </c>
      <c r="AS5" s="47" t="s">
        <v>98</v>
      </c>
      <c r="AT5" s="47" t="s">
        <v>99</v>
      </c>
      <c r="AU5" s="47" t="s">
        <v>100</v>
      </c>
      <c r="AV5" s="47" t="s">
        <v>101</v>
      </c>
      <c r="AW5" s="47" t="s">
        <v>102</v>
      </c>
      <c r="AX5" s="47" t="s">
        <v>92</v>
      </c>
      <c r="AY5" s="47" t="s">
        <v>103</v>
      </c>
      <c r="AZ5" s="47" t="s">
        <v>94</v>
      </c>
      <c r="BA5" s="47" t="s">
        <v>95</v>
      </c>
      <c r="BB5" s="47" t="s">
        <v>96</v>
      </c>
      <c r="BC5" s="47" t="s">
        <v>97</v>
      </c>
      <c r="BD5" s="47" t="s">
        <v>98</v>
      </c>
      <c r="BE5" s="47" t="s">
        <v>99</v>
      </c>
      <c r="BF5" s="47" t="s">
        <v>100</v>
      </c>
      <c r="BG5" s="47" t="s">
        <v>90</v>
      </c>
      <c r="BH5" s="47" t="s">
        <v>102</v>
      </c>
      <c r="BI5" s="47" t="s">
        <v>92</v>
      </c>
      <c r="BJ5" s="47" t="s">
        <v>104</v>
      </c>
      <c r="BK5" s="47" t="s">
        <v>94</v>
      </c>
      <c r="BL5" s="47" t="s">
        <v>95</v>
      </c>
      <c r="BM5" s="47" t="s">
        <v>96</v>
      </c>
      <c r="BN5" s="47" t="s">
        <v>97</v>
      </c>
      <c r="BO5" s="47" t="s">
        <v>98</v>
      </c>
      <c r="BP5" s="47" t="s">
        <v>99</v>
      </c>
      <c r="BQ5" s="47" t="s">
        <v>89</v>
      </c>
      <c r="BR5" s="47" t="s">
        <v>101</v>
      </c>
      <c r="BS5" s="47" t="s">
        <v>91</v>
      </c>
      <c r="BT5" s="47" t="s">
        <v>92</v>
      </c>
      <c r="BU5" s="47" t="s">
        <v>104</v>
      </c>
      <c r="BV5" s="47" t="s">
        <v>94</v>
      </c>
      <c r="BW5" s="47" t="s">
        <v>95</v>
      </c>
      <c r="BX5" s="47" t="s">
        <v>96</v>
      </c>
      <c r="BY5" s="47" t="s">
        <v>97</v>
      </c>
      <c r="BZ5" s="47" t="s">
        <v>98</v>
      </c>
      <c r="CA5" s="47" t="s">
        <v>99</v>
      </c>
      <c r="CB5" s="47" t="s">
        <v>100</v>
      </c>
      <c r="CC5" s="47" t="s">
        <v>101</v>
      </c>
      <c r="CD5" s="47" t="s">
        <v>91</v>
      </c>
      <c r="CE5" s="47" t="s">
        <v>105</v>
      </c>
      <c r="CF5" s="47" t="s">
        <v>104</v>
      </c>
      <c r="CG5" s="47" t="s">
        <v>94</v>
      </c>
      <c r="CH5" s="47" t="s">
        <v>95</v>
      </c>
      <c r="CI5" s="47" t="s">
        <v>96</v>
      </c>
      <c r="CJ5" s="47" t="s">
        <v>97</v>
      </c>
      <c r="CK5" s="47" t="s">
        <v>98</v>
      </c>
      <c r="CL5" s="47" t="s">
        <v>99</v>
      </c>
      <c r="CM5" s="145"/>
      <c r="CN5" s="145"/>
      <c r="CO5" s="47" t="s">
        <v>100</v>
      </c>
      <c r="CP5" s="47" t="s">
        <v>90</v>
      </c>
      <c r="CQ5" s="47" t="s">
        <v>102</v>
      </c>
      <c r="CR5" s="47" t="s">
        <v>106</v>
      </c>
      <c r="CS5" s="47" t="s">
        <v>93</v>
      </c>
      <c r="CT5" s="47" t="s">
        <v>94</v>
      </c>
      <c r="CU5" s="47" t="s">
        <v>95</v>
      </c>
      <c r="CV5" s="47" t="s">
        <v>96</v>
      </c>
      <c r="CW5" s="47" t="s">
        <v>97</v>
      </c>
      <c r="CX5" s="47" t="s">
        <v>98</v>
      </c>
      <c r="CY5" s="47" t="s">
        <v>99</v>
      </c>
      <c r="CZ5" s="47" t="s">
        <v>100</v>
      </c>
      <c r="DA5" s="47" t="s">
        <v>90</v>
      </c>
      <c r="DB5" s="47" t="s">
        <v>102</v>
      </c>
      <c r="DC5" s="47" t="s">
        <v>92</v>
      </c>
      <c r="DD5" s="47" t="s">
        <v>93</v>
      </c>
      <c r="DE5" s="47" t="s">
        <v>94</v>
      </c>
      <c r="DF5" s="47" t="s">
        <v>95</v>
      </c>
      <c r="DG5" s="47" t="s">
        <v>96</v>
      </c>
      <c r="DH5" s="47" t="s">
        <v>97</v>
      </c>
      <c r="DI5" s="47" t="s">
        <v>98</v>
      </c>
      <c r="DJ5" s="47" t="s">
        <v>35</v>
      </c>
      <c r="DK5" s="47" t="s">
        <v>89</v>
      </c>
      <c r="DL5" s="47" t="s">
        <v>90</v>
      </c>
      <c r="DM5" s="47" t="s">
        <v>91</v>
      </c>
      <c r="DN5" s="47" t="s">
        <v>105</v>
      </c>
      <c r="DO5" s="47" t="s">
        <v>103</v>
      </c>
      <c r="DP5" s="47" t="s">
        <v>94</v>
      </c>
      <c r="DQ5" s="47" t="s">
        <v>95</v>
      </c>
      <c r="DR5" s="47" t="s">
        <v>96</v>
      </c>
      <c r="DS5" s="47" t="s">
        <v>97</v>
      </c>
      <c r="DT5" s="47" t="s">
        <v>98</v>
      </c>
      <c r="DU5" s="47" t="s">
        <v>99</v>
      </c>
    </row>
    <row r="6" spans="1:125" s="54" customFormat="1" x14ac:dyDescent="0.15">
      <c r="A6" s="37" t="s">
        <v>107</v>
      </c>
      <c r="B6" s="48">
        <f>B8</f>
        <v>2022</v>
      </c>
      <c r="C6" s="48">
        <f t="shared" ref="C6:X6" si="1">C8</f>
        <v>141500</v>
      </c>
      <c r="D6" s="48">
        <f t="shared" si="1"/>
        <v>47</v>
      </c>
      <c r="E6" s="48">
        <f t="shared" si="1"/>
        <v>14</v>
      </c>
      <c r="F6" s="48">
        <f t="shared" si="1"/>
        <v>0</v>
      </c>
      <c r="G6" s="48">
        <f t="shared" si="1"/>
        <v>5</v>
      </c>
      <c r="H6" s="48" t="str">
        <f>SUBSTITUTE(H8,"　","")</f>
        <v>神奈川県相模原市</v>
      </c>
      <c r="I6" s="48" t="str">
        <f t="shared" si="1"/>
        <v>小田急相模原駅自動車駐車場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v>
      </c>
      <c r="Q6" s="50" t="str">
        <f t="shared" si="1"/>
        <v>地下式</v>
      </c>
      <c r="R6" s="51">
        <f t="shared" si="1"/>
        <v>16</v>
      </c>
      <c r="S6" s="50" t="str">
        <f t="shared" si="1"/>
        <v>商業施設</v>
      </c>
      <c r="T6" s="50" t="str">
        <f t="shared" si="1"/>
        <v>無</v>
      </c>
      <c r="U6" s="51">
        <f t="shared" si="1"/>
        <v>7586</v>
      </c>
      <c r="V6" s="51">
        <f t="shared" si="1"/>
        <v>136</v>
      </c>
      <c r="W6" s="51">
        <f t="shared" si="1"/>
        <v>300</v>
      </c>
      <c r="X6" s="50" t="str">
        <f t="shared" si="1"/>
        <v>代行制</v>
      </c>
      <c r="Y6" s="52">
        <f>IF(Y8="-",NA(),Y8)</f>
        <v>21.3</v>
      </c>
      <c r="Z6" s="52">
        <f t="shared" ref="Z6:AH6" si="2">IF(Z8="-",NA(),Z8)</f>
        <v>17.399999999999999</v>
      </c>
      <c r="AA6" s="52">
        <f t="shared" si="2"/>
        <v>28.9</v>
      </c>
      <c r="AB6" s="52">
        <f t="shared" si="2"/>
        <v>21.6</v>
      </c>
      <c r="AC6" s="52">
        <f t="shared" si="2"/>
        <v>20.2</v>
      </c>
      <c r="AD6" s="52">
        <f t="shared" si="2"/>
        <v>123.6</v>
      </c>
      <c r="AE6" s="52">
        <f t="shared" si="2"/>
        <v>121.8</v>
      </c>
      <c r="AF6" s="52">
        <f t="shared" si="2"/>
        <v>111.3</v>
      </c>
      <c r="AG6" s="52">
        <f t="shared" si="2"/>
        <v>158.80000000000001</v>
      </c>
      <c r="AH6" s="52">
        <f t="shared" si="2"/>
        <v>120.9</v>
      </c>
      <c r="AI6" s="49" t="str">
        <f>IF(AI8="-","",IF(AI8="-","【-】","【"&amp;SUBSTITUTE(TEXT(AI8,"#,##0.0"),"-","△")&amp;"】"))</f>
        <v>【676.8】</v>
      </c>
      <c r="AJ6" s="52">
        <f>IF(AJ8="-",NA(),AJ8)</f>
        <v>72.5</v>
      </c>
      <c r="AK6" s="52">
        <f t="shared" ref="AK6:AS6" si="3">IF(AK8="-",NA(),AK8)</f>
        <v>67.7</v>
      </c>
      <c r="AL6" s="52">
        <f t="shared" si="3"/>
        <v>79.5</v>
      </c>
      <c r="AM6" s="52">
        <f t="shared" si="3"/>
        <v>72.400000000000006</v>
      </c>
      <c r="AN6" s="52">
        <f t="shared" si="3"/>
        <v>68.7</v>
      </c>
      <c r="AO6" s="52">
        <f t="shared" si="3"/>
        <v>11.2</v>
      </c>
      <c r="AP6" s="52">
        <f t="shared" si="3"/>
        <v>6.5</v>
      </c>
      <c r="AQ6" s="52">
        <f t="shared" si="3"/>
        <v>10.1</v>
      </c>
      <c r="AR6" s="52">
        <f t="shared" si="3"/>
        <v>8.6</v>
      </c>
      <c r="AS6" s="52">
        <f t="shared" si="3"/>
        <v>7.6</v>
      </c>
      <c r="AT6" s="49" t="str">
        <f>IF(AT8="-","",IF(AT8="-","【-】","【"&amp;SUBSTITUTE(TEXT(AT8,"#,##0.0"),"-","△")&amp;"】"))</f>
        <v>【3.6】</v>
      </c>
      <c r="AU6" s="53">
        <f>IF(AU8="-",NA(),AU8)</f>
        <v>1455</v>
      </c>
      <c r="AV6" s="53">
        <f t="shared" ref="AV6:BD6" si="4">IF(AV8="-",NA(),AV8)</f>
        <v>1404</v>
      </c>
      <c r="AW6" s="53">
        <f t="shared" si="4"/>
        <v>1628</v>
      </c>
      <c r="AX6" s="53">
        <f t="shared" si="4"/>
        <v>1384</v>
      </c>
      <c r="AY6" s="53">
        <f t="shared" si="4"/>
        <v>1379</v>
      </c>
      <c r="AZ6" s="53">
        <f t="shared" si="4"/>
        <v>103</v>
      </c>
      <c r="BA6" s="53">
        <f t="shared" si="4"/>
        <v>54</v>
      </c>
      <c r="BB6" s="53">
        <f t="shared" si="4"/>
        <v>654</v>
      </c>
      <c r="BC6" s="53">
        <f t="shared" si="4"/>
        <v>2466</v>
      </c>
      <c r="BD6" s="53">
        <f t="shared" si="4"/>
        <v>58</v>
      </c>
      <c r="BE6" s="51" t="str">
        <f>IF(BE8="-","",IF(BE8="-","【-】","【"&amp;SUBSTITUTE(TEXT(BE8,"#,##0"),"-","△")&amp;"】"))</f>
        <v>【33】</v>
      </c>
      <c r="BF6" s="52">
        <f>IF(BF8="-",NA(),BF8)</f>
        <v>-19.600000000000001</v>
      </c>
      <c r="BG6" s="52">
        <f t="shared" ref="BG6:BO6" si="5">IF(BG8="-",NA(),BG8)</f>
        <v>-21.1</v>
      </c>
      <c r="BH6" s="52">
        <f t="shared" si="5"/>
        <v>-25.8</v>
      </c>
      <c r="BI6" s="52">
        <f t="shared" si="5"/>
        <v>-1.5</v>
      </c>
      <c r="BJ6" s="52">
        <f t="shared" si="5"/>
        <v>-24.4</v>
      </c>
      <c r="BK6" s="52">
        <f t="shared" si="5"/>
        <v>8.9</v>
      </c>
      <c r="BL6" s="52">
        <f t="shared" si="5"/>
        <v>2.2000000000000002</v>
      </c>
      <c r="BM6" s="52">
        <f t="shared" si="5"/>
        <v>-81</v>
      </c>
      <c r="BN6" s="52">
        <f t="shared" si="5"/>
        <v>-25.1</v>
      </c>
      <c r="BO6" s="52">
        <f t="shared" si="5"/>
        <v>-18</v>
      </c>
      <c r="BP6" s="49" t="str">
        <f>IF(BP8="-","",IF(BP8="-","【-】","【"&amp;SUBSTITUTE(TEXT(BP8,"#,##0.0"),"-","△")&amp;"】"))</f>
        <v>【12.8】</v>
      </c>
      <c r="BQ6" s="53">
        <f>IF(BQ8="-",NA(),BQ8)</f>
        <v>-176568</v>
      </c>
      <c r="BR6" s="53">
        <f t="shared" ref="BR6:BZ6" si="6">IF(BR8="-",NA(),BR8)</f>
        <v>-177482</v>
      </c>
      <c r="BS6" s="53">
        <f t="shared" si="6"/>
        <v>-179182</v>
      </c>
      <c r="BT6" s="53">
        <f t="shared" si="6"/>
        <v>-166266</v>
      </c>
      <c r="BU6" s="53">
        <f t="shared" si="6"/>
        <v>-186679</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108</v>
      </c>
      <c r="CM6" s="51">
        <f t="shared" ref="CM6:CN6" si="7">CM8</f>
        <v>0</v>
      </c>
      <c r="CN6" s="51">
        <f t="shared" si="7"/>
        <v>0</v>
      </c>
      <c r="CO6" s="52"/>
      <c r="CP6" s="52"/>
      <c r="CQ6" s="52"/>
      <c r="CR6" s="52"/>
      <c r="CS6" s="52"/>
      <c r="CT6" s="52"/>
      <c r="CU6" s="52"/>
      <c r="CV6" s="52"/>
      <c r="CW6" s="52"/>
      <c r="CX6" s="52"/>
      <c r="CY6" s="49" t="s">
        <v>109</v>
      </c>
      <c r="CZ6" s="52">
        <f>IF(CZ8="-",NA(),CZ8)</f>
        <v>3181.3</v>
      </c>
      <c r="DA6" s="52">
        <f t="shared" ref="DA6:DI6" si="8">IF(DA8="-",NA(),DA8)</f>
        <v>2725.8</v>
      </c>
      <c r="DB6" s="52">
        <f t="shared" si="8"/>
        <v>2414.1999999999998</v>
      </c>
      <c r="DC6" s="52">
        <f t="shared" si="8"/>
        <v>1951</v>
      </c>
      <c r="DD6" s="52">
        <f t="shared" si="8"/>
        <v>1394</v>
      </c>
      <c r="DE6" s="52">
        <f t="shared" si="8"/>
        <v>178.3</v>
      </c>
      <c r="DF6" s="52">
        <f t="shared" si="8"/>
        <v>163.69999999999999</v>
      </c>
      <c r="DG6" s="52">
        <f t="shared" si="8"/>
        <v>88</v>
      </c>
      <c r="DH6" s="52">
        <f t="shared" si="8"/>
        <v>77.3</v>
      </c>
      <c r="DI6" s="52">
        <f t="shared" si="8"/>
        <v>51.8</v>
      </c>
      <c r="DJ6" s="49" t="str">
        <f>IF(DJ8="-","",IF(DJ8="-","【-】","【"&amp;SUBSTITUTE(TEXT(DJ8,"#,##0.0"),"-","△")&amp;"】"))</f>
        <v>【72.2】</v>
      </c>
      <c r="DK6" s="52">
        <f>IF(DK8="-",NA(),DK8)</f>
        <v>242.6</v>
      </c>
      <c r="DL6" s="52">
        <f t="shared" ref="DL6:DT6" si="9">IF(DL8="-",NA(),DL8)</f>
        <v>236.8</v>
      </c>
      <c r="DM6" s="52">
        <f t="shared" si="9"/>
        <v>241.2</v>
      </c>
      <c r="DN6" s="52">
        <f t="shared" si="9"/>
        <v>249.3</v>
      </c>
      <c r="DO6" s="52">
        <f t="shared" si="9"/>
        <v>254.4</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110</v>
      </c>
      <c r="B7" s="48">
        <f t="shared" ref="B7:X7" si="10">B8</f>
        <v>2022</v>
      </c>
      <c r="C7" s="48">
        <f t="shared" si="10"/>
        <v>141500</v>
      </c>
      <c r="D7" s="48">
        <f t="shared" si="10"/>
        <v>47</v>
      </c>
      <c r="E7" s="48">
        <f t="shared" si="10"/>
        <v>14</v>
      </c>
      <c r="F7" s="48">
        <f t="shared" si="10"/>
        <v>0</v>
      </c>
      <c r="G7" s="48">
        <f t="shared" si="10"/>
        <v>5</v>
      </c>
      <c r="H7" s="48" t="str">
        <f t="shared" si="10"/>
        <v>神奈川県　相模原市</v>
      </c>
      <c r="I7" s="48" t="str">
        <f t="shared" si="10"/>
        <v>小田急相模原駅自動車駐車場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v>
      </c>
      <c r="Q7" s="50" t="str">
        <f t="shared" si="10"/>
        <v>地下式</v>
      </c>
      <c r="R7" s="51">
        <f t="shared" si="10"/>
        <v>16</v>
      </c>
      <c r="S7" s="50" t="str">
        <f t="shared" si="10"/>
        <v>商業施設</v>
      </c>
      <c r="T7" s="50" t="str">
        <f t="shared" si="10"/>
        <v>無</v>
      </c>
      <c r="U7" s="51">
        <f t="shared" si="10"/>
        <v>7586</v>
      </c>
      <c r="V7" s="51">
        <f t="shared" si="10"/>
        <v>136</v>
      </c>
      <c r="W7" s="51">
        <f t="shared" si="10"/>
        <v>300</v>
      </c>
      <c r="X7" s="50" t="str">
        <f t="shared" si="10"/>
        <v>代行制</v>
      </c>
      <c r="Y7" s="52">
        <f>Y8</f>
        <v>21.3</v>
      </c>
      <c r="Z7" s="52">
        <f t="shared" ref="Z7:AH7" si="11">Z8</f>
        <v>17.399999999999999</v>
      </c>
      <c r="AA7" s="52">
        <f t="shared" si="11"/>
        <v>28.9</v>
      </c>
      <c r="AB7" s="52">
        <f t="shared" si="11"/>
        <v>21.6</v>
      </c>
      <c r="AC7" s="52">
        <f t="shared" si="11"/>
        <v>20.2</v>
      </c>
      <c r="AD7" s="52">
        <f t="shared" si="11"/>
        <v>123.6</v>
      </c>
      <c r="AE7" s="52">
        <f t="shared" si="11"/>
        <v>121.8</v>
      </c>
      <c r="AF7" s="52">
        <f t="shared" si="11"/>
        <v>111.3</v>
      </c>
      <c r="AG7" s="52">
        <f t="shared" si="11"/>
        <v>158.80000000000001</v>
      </c>
      <c r="AH7" s="52">
        <f t="shared" si="11"/>
        <v>120.9</v>
      </c>
      <c r="AI7" s="49"/>
      <c r="AJ7" s="52">
        <f>AJ8</f>
        <v>72.5</v>
      </c>
      <c r="AK7" s="52">
        <f t="shared" ref="AK7:AS7" si="12">AK8</f>
        <v>67.7</v>
      </c>
      <c r="AL7" s="52">
        <f t="shared" si="12"/>
        <v>79.5</v>
      </c>
      <c r="AM7" s="52">
        <f t="shared" si="12"/>
        <v>72.400000000000006</v>
      </c>
      <c r="AN7" s="52">
        <f t="shared" si="12"/>
        <v>68.7</v>
      </c>
      <c r="AO7" s="52">
        <f t="shared" si="12"/>
        <v>11.2</v>
      </c>
      <c r="AP7" s="52">
        <f t="shared" si="12"/>
        <v>6.5</v>
      </c>
      <c r="AQ7" s="52">
        <f t="shared" si="12"/>
        <v>10.1</v>
      </c>
      <c r="AR7" s="52">
        <f t="shared" si="12"/>
        <v>8.6</v>
      </c>
      <c r="AS7" s="52">
        <f t="shared" si="12"/>
        <v>7.6</v>
      </c>
      <c r="AT7" s="49"/>
      <c r="AU7" s="53">
        <f>AU8</f>
        <v>1455</v>
      </c>
      <c r="AV7" s="53">
        <f t="shared" ref="AV7:BD7" si="13">AV8</f>
        <v>1404</v>
      </c>
      <c r="AW7" s="53">
        <f t="shared" si="13"/>
        <v>1628</v>
      </c>
      <c r="AX7" s="53">
        <f t="shared" si="13"/>
        <v>1384</v>
      </c>
      <c r="AY7" s="53">
        <f t="shared" si="13"/>
        <v>1379</v>
      </c>
      <c r="AZ7" s="53">
        <f t="shared" si="13"/>
        <v>103</v>
      </c>
      <c r="BA7" s="53">
        <f t="shared" si="13"/>
        <v>54</v>
      </c>
      <c r="BB7" s="53">
        <f t="shared" si="13"/>
        <v>654</v>
      </c>
      <c r="BC7" s="53">
        <f t="shared" si="13"/>
        <v>2466</v>
      </c>
      <c r="BD7" s="53">
        <f t="shared" si="13"/>
        <v>58</v>
      </c>
      <c r="BE7" s="51"/>
      <c r="BF7" s="52">
        <f>BF8</f>
        <v>-19.600000000000001</v>
      </c>
      <c r="BG7" s="52">
        <f t="shared" ref="BG7:BO7" si="14">BG8</f>
        <v>-21.1</v>
      </c>
      <c r="BH7" s="52">
        <f t="shared" si="14"/>
        <v>-25.8</v>
      </c>
      <c r="BI7" s="52">
        <f t="shared" si="14"/>
        <v>-1.5</v>
      </c>
      <c r="BJ7" s="52">
        <f t="shared" si="14"/>
        <v>-24.4</v>
      </c>
      <c r="BK7" s="52">
        <f t="shared" si="14"/>
        <v>8.9</v>
      </c>
      <c r="BL7" s="52">
        <f t="shared" si="14"/>
        <v>2.2000000000000002</v>
      </c>
      <c r="BM7" s="52">
        <f t="shared" si="14"/>
        <v>-81</v>
      </c>
      <c r="BN7" s="52">
        <f t="shared" si="14"/>
        <v>-25.1</v>
      </c>
      <c r="BO7" s="52">
        <f t="shared" si="14"/>
        <v>-18</v>
      </c>
      <c r="BP7" s="49"/>
      <c r="BQ7" s="53">
        <f>BQ8</f>
        <v>-176568</v>
      </c>
      <c r="BR7" s="53">
        <f t="shared" ref="BR7:BZ7" si="15">BR8</f>
        <v>-177482</v>
      </c>
      <c r="BS7" s="53">
        <f t="shared" si="15"/>
        <v>-179182</v>
      </c>
      <c r="BT7" s="53">
        <f t="shared" si="15"/>
        <v>-166266</v>
      </c>
      <c r="BU7" s="53">
        <f t="shared" si="15"/>
        <v>-186679</v>
      </c>
      <c r="BV7" s="53">
        <f t="shared" si="15"/>
        <v>18961</v>
      </c>
      <c r="BW7" s="53">
        <f t="shared" si="15"/>
        <v>16100</v>
      </c>
      <c r="BX7" s="53">
        <f t="shared" si="15"/>
        <v>4836</v>
      </c>
      <c r="BY7" s="53">
        <f t="shared" si="15"/>
        <v>37213</v>
      </c>
      <c r="BZ7" s="53">
        <f t="shared" si="15"/>
        <v>17293</v>
      </c>
      <c r="CA7" s="51"/>
      <c r="CB7" s="52" t="s">
        <v>111</v>
      </c>
      <c r="CC7" s="52" t="s">
        <v>111</v>
      </c>
      <c r="CD7" s="52" t="s">
        <v>111</v>
      </c>
      <c r="CE7" s="52" t="s">
        <v>111</v>
      </c>
      <c r="CF7" s="52" t="s">
        <v>111</v>
      </c>
      <c r="CG7" s="52" t="s">
        <v>111</v>
      </c>
      <c r="CH7" s="52" t="s">
        <v>111</v>
      </c>
      <c r="CI7" s="52" t="s">
        <v>111</v>
      </c>
      <c r="CJ7" s="52" t="s">
        <v>111</v>
      </c>
      <c r="CK7" s="52" t="s">
        <v>112</v>
      </c>
      <c r="CL7" s="49"/>
      <c r="CM7" s="51">
        <f>CM8</f>
        <v>0</v>
      </c>
      <c r="CN7" s="51">
        <f>CN8</f>
        <v>0</v>
      </c>
      <c r="CO7" s="52" t="s">
        <v>111</v>
      </c>
      <c r="CP7" s="52" t="s">
        <v>111</v>
      </c>
      <c r="CQ7" s="52" t="s">
        <v>111</v>
      </c>
      <c r="CR7" s="52" t="s">
        <v>111</v>
      </c>
      <c r="CS7" s="52" t="s">
        <v>111</v>
      </c>
      <c r="CT7" s="52" t="s">
        <v>111</v>
      </c>
      <c r="CU7" s="52" t="s">
        <v>111</v>
      </c>
      <c r="CV7" s="52" t="s">
        <v>111</v>
      </c>
      <c r="CW7" s="52" t="s">
        <v>111</v>
      </c>
      <c r="CX7" s="52" t="s">
        <v>113</v>
      </c>
      <c r="CY7" s="49"/>
      <c r="CZ7" s="52">
        <f>CZ8</f>
        <v>3181.3</v>
      </c>
      <c r="DA7" s="52">
        <f t="shared" ref="DA7:DI7" si="16">DA8</f>
        <v>2725.8</v>
      </c>
      <c r="DB7" s="52">
        <f t="shared" si="16"/>
        <v>2414.1999999999998</v>
      </c>
      <c r="DC7" s="52">
        <f t="shared" si="16"/>
        <v>1951</v>
      </c>
      <c r="DD7" s="52">
        <f t="shared" si="16"/>
        <v>1394</v>
      </c>
      <c r="DE7" s="52">
        <f t="shared" si="16"/>
        <v>178.3</v>
      </c>
      <c r="DF7" s="52">
        <f t="shared" si="16"/>
        <v>163.69999999999999</v>
      </c>
      <c r="DG7" s="52">
        <f t="shared" si="16"/>
        <v>88</v>
      </c>
      <c r="DH7" s="52">
        <f t="shared" si="16"/>
        <v>77.3</v>
      </c>
      <c r="DI7" s="52">
        <f t="shared" si="16"/>
        <v>51.8</v>
      </c>
      <c r="DJ7" s="49"/>
      <c r="DK7" s="52">
        <f>DK8</f>
        <v>242.6</v>
      </c>
      <c r="DL7" s="52">
        <f t="shared" ref="DL7:DT7" si="17">DL8</f>
        <v>236.8</v>
      </c>
      <c r="DM7" s="52">
        <f t="shared" si="17"/>
        <v>241.2</v>
      </c>
      <c r="DN7" s="52">
        <f t="shared" si="17"/>
        <v>249.3</v>
      </c>
      <c r="DO7" s="52">
        <f t="shared" si="17"/>
        <v>254.4</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141500</v>
      </c>
      <c r="D8" s="55">
        <v>47</v>
      </c>
      <c r="E8" s="55">
        <v>14</v>
      </c>
      <c r="F8" s="55">
        <v>0</v>
      </c>
      <c r="G8" s="55">
        <v>5</v>
      </c>
      <c r="H8" s="55" t="s">
        <v>114</v>
      </c>
      <c r="I8" s="55" t="s">
        <v>115</v>
      </c>
      <c r="J8" s="55" t="s">
        <v>116</v>
      </c>
      <c r="K8" s="55" t="s">
        <v>117</v>
      </c>
      <c r="L8" s="55" t="s">
        <v>118</v>
      </c>
      <c r="M8" s="55" t="s">
        <v>119</v>
      </c>
      <c r="N8" s="55" t="s">
        <v>120</v>
      </c>
      <c r="O8" s="56" t="s">
        <v>121</v>
      </c>
      <c r="P8" s="57" t="s">
        <v>122</v>
      </c>
      <c r="Q8" s="57" t="s">
        <v>123</v>
      </c>
      <c r="R8" s="58">
        <v>16</v>
      </c>
      <c r="S8" s="57" t="s">
        <v>124</v>
      </c>
      <c r="T8" s="57" t="s">
        <v>125</v>
      </c>
      <c r="U8" s="58">
        <v>7586</v>
      </c>
      <c r="V8" s="58">
        <v>136</v>
      </c>
      <c r="W8" s="58">
        <v>300</v>
      </c>
      <c r="X8" s="57" t="s">
        <v>126</v>
      </c>
      <c r="Y8" s="59">
        <v>21.3</v>
      </c>
      <c r="Z8" s="59">
        <v>17.399999999999999</v>
      </c>
      <c r="AA8" s="59">
        <v>28.9</v>
      </c>
      <c r="AB8" s="59">
        <v>21.6</v>
      </c>
      <c r="AC8" s="59">
        <v>20.2</v>
      </c>
      <c r="AD8" s="59">
        <v>123.6</v>
      </c>
      <c r="AE8" s="59">
        <v>121.8</v>
      </c>
      <c r="AF8" s="59">
        <v>111.3</v>
      </c>
      <c r="AG8" s="59">
        <v>158.80000000000001</v>
      </c>
      <c r="AH8" s="59">
        <v>120.9</v>
      </c>
      <c r="AI8" s="56">
        <v>676.8</v>
      </c>
      <c r="AJ8" s="59">
        <v>72.5</v>
      </c>
      <c r="AK8" s="59">
        <v>67.7</v>
      </c>
      <c r="AL8" s="59">
        <v>79.5</v>
      </c>
      <c r="AM8" s="59">
        <v>72.400000000000006</v>
      </c>
      <c r="AN8" s="59">
        <v>68.7</v>
      </c>
      <c r="AO8" s="59">
        <v>11.2</v>
      </c>
      <c r="AP8" s="59">
        <v>6.5</v>
      </c>
      <c r="AQ8" s="59">
        <v>10.1</v>
      </c>
      <c r="AR8" s="59">
        <v>8.6</v>
      </c>
      <c r="AS8" s="59">
        <v>7.6</v>
      </c>
      <c r="AT8" s="56">
        <v>3.6</v>
      </c>
      <c r="AU8" s="60">
        <v>1455</v>
      </c>
      <c r="AV8" s="60">
        <v>1404</v>
      </c>
      <c r="AW8" s="60">
        <v>1628</v>
      </c>
      <c r="AX8" s="60">
        <v>1384</v>
      </c>
      <c r="AY8" s="60">
        <v>1379</v>
      </c>
      <c r="AZ8" s="60">
        <v>103</v>
      </c>
      <c r="BA8" s="60">
        <v>54</v>
      </c>
      <c r="BB8" s="60">
        <v>654</v>
      </c>
      <c r="BC8" s="60">
        <v>2466</v>
      </c>
      <c r="BD8" s="60">
        <v>58</v>
      </c>
      <c r="BE8" s="60">
        <v>33</v>
      </c>
      <c r="BF8" s="59">
        <v>-19.600000000000001</v>
      </c>
      <c r="BG8" s="59">
        <v>-21.1</v>
      </c>
      <c r="BH8" s="59">
        <v>-25.8</v>
      </c>
      <c r="BI8" s="59">
        <v>-1.5</v>
      </c>
      <c r="BJ8" s="59">
        <v>-24.4</v>
      </c>
      <c r="BK8" s="59">
        <v>8.9</v>
      </c>
      <c r="BL8" s="59">
        <v>2.2000000000000002</v>
      </c>
      <c r="BM8" s="59">
        <v>-81</v>
      </c>
      <c r="BN8" s="59">
        <v>-25.1</v>
      </c>
      <c r="BO8" s="59">
        <v>-18</v>
      </c>
      <c r="BP8" s="56">
        <v>12.8</v>
      </c>
      <c r="BQ8" s="60">
        <v>-176568</v>
      </c>
      <c r="BR8" s="60">
        <v>-177482</v>
      </c>
      <c r="BS8" s="60">
        <v>-179182</v>
      </c>
      <c r="BT8" s="61">
        <v>-166266</v>
      </c>
      <c r="BU8" s="61">
        <v>-186679</v>
      </c>
      <c r="BV8" s="60">
        <v>18961</v>
      </c>
      <c r="BW8" s="60">
        <v>16100</v>
      </c>
      <c r="BX8" s="60">
        <v>4836</v>
      </c>
      <c r="BY8" s="60">
        <v>37213</v>
      </c>
      <c r="BZ8" s="60">
        <v>17293</v>
      </c>
      <c r="CA8" s="58">
        <v>10556</v>
      </c>
      <c r="CB8" s="59" t="s">
        <v>118</v>
      </c>
      <c r="CC8" s="59" t="s">
        <v>118</v>
      </c>
      <c r="CD8" s="59" t="s">
        <v>118</v>
      </c>
      <c r="CE8" s="59" t="s">
        <v>118</v>
      </c>
      <c r="CF8" s="59" t="s">
        <v>118</v>
      </c>
      <c r="CG8" s="59" t="s">
        <v>118</v>
      </c>
      <c r="CH8" s="59" t="s">
        <v>118</v>
      </c>
      <c r="CI8" s="59" t="s">
        <v>118</v>
      </c>
      <c r="CJ8" s="59" t="s">
        <v>118</v>
      </c>
      <c r="CK8" s="59" t="s">
        <v>118</v>
      </c>
      <c r="CL8" s="56" t="s">
        <v>118</v>
      </c>
      <c r="CM8" s="58">
        <v>0</v>
      </c>
      <c r="CN8" s="58">
        <v>0</v>
      </c>
      <c r="CO8" s="59" t="s">
        <v>118</v>
      </c>
      <c r="CP8" s="59" t="s">
        <v>118</v>
      </c>
      <c r="CQ8" s="59" t="s">
        <v>118</v>
      </c>
      <c r="CR8" s="59" t="s">
        <v>118</v>
      </c>
      <c r="CS8" s="59" t="s">
        <v>118</v>
      </c>
      <c r="CT8" s="59" t="s">
        <v>118</v>
      </c>
      <c r="CU8" s="59" t="s">
        <v>118</v>
      </c>
      <c r="CV8" s="59" t="s">
        <v>118</v>
      </c>
      <c r="CW8" s="59" t="s">
        <v>118</v>
      </c>
      <c r="CX8" s="59" t="s">
        <v>118</v>
      </c>
      <c r="CY8" s="56" t="s">
        <v>118</v>
      </c>
      <c r="CZ8" s="59">
        <v>3181.3</v>
      </c>
      <c r="DA8" s="59">
        <v>2725.8</v>
      </c>
      <c r="DB8" s="59">
        <v>2414.1999999999998</v>
      </c>
      <c r="DC8" s="59">
        <v>1951</v>
      </c>
      <c r="DD8" s="59">
        <v>1394</v>
      </c>
      <c r="DE8" s="59">
        <v>178.3</v>
      </c>
      <c r="DF8" s="59">
        <v>163.69999999999999</v>
      </c>
      <c r="DG8" s="59">
        <v>88</v>
      </c>
      <c r="DH8" s="59">
        <v>77.3</v>
      </c>
      <c r="DI8" s="59">
        <v>51.8</v>
      </c>
      <c r="DJ8" s="56">
        <v>72.2</v>
      </c>
      <c r="DK8" s="59">
        <v>242.6</v>
      </c>
      <c r="DL8" s="59">
        <v>236.8</v>
      </c>
      <c r="DM8" s="59">
        <v>241.2</v>
      </c>
      <c r="DN8" s="59">
        <v>249.3</v>
      </c>
      <c r="DO8" s="59">
        <v>254.4</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2024-01-25T07:24:08Z</cp:lastPrinted>
  <dcterms:created xsi:type="dcterms:W3CDTF">2024-01-11T00:09:45Z</dcterms:created>
  <dcterms:modified xsi:type="dcterms:W3CDTF">2024-01-29T07:53:33Z</dcterms:modified>
  <cp:category/>
</cp:coreProperties>
</file>