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J:\R05年度\63公表_経営比較分析表\R04\水道事業（東港水道企業団）【経営比較分析表】2022_159271_46_010\"/>
    </mc:Choice>
  </mc:AlternateContent>
  <xr:revisionPtr revIDLastSave="0" documentId="13_ncr:1_{E948B3A0-7766-40F3-9946-75C8BE262AE3}" xr6:coauthVersionLast="47" xr6:coauthVersionMax="47" xr10:uidLastSave="{00000000-0000-0000-0000-000000000000}"/>
  <workbookProtection workbookAlgorithmName="SHA-512" workbookHashValue="4P2jbXkZEHL11d53Vo7YUpT6DQRDV9C1LRoWYS/NcuIJzS4O+6bN1/Lnb/gO1dIywiaD9cuLlAjbtcHJEzAu3w==" workbookSaltValue="y+eMjBUyjrHgHWpNcv+G6w==" workbookSpinCount="100000" lockStructure="1"/>
  <bookViews>
    <workbookView xWindow="-120" yWindow="-120" windowWidth="19440" windowHeight="1515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B8" i="4"/>
  <c r="AT8" i="4"/>
  <c r="AD8" i="4"/>
  <c r="W8" i="4"/>
  <c r="P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<sst xmlns="http://schemas.openxmlformats.org/spreadsheetml/2006/main" count="231" uniqueCount="114">
  <si>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</si>
  <si>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</si>
  <si>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</si>
  <si>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</si>
  <si>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</si>
  <si>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</si>
  <si>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</si>
  <si>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</si>
  <si>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</si>
  <si>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</si>
  <si>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</si>
  <si>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</si>
  <si>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</si>
  <si>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</si>
  <si>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</si>
  <si>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</si>
  <si>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</si>
  <si>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</si>
  <si>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</si>
  <si>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</si>
  <si>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</si>
  <si>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</si>
  <si>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</si>
  <si>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</si>
  <si>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</si>
  <si>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</si>
  <si>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</si>
  <si>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</si>
  <si>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</si>
  <si>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</si>
  <si>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</si>
  <si>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</si>
  <si>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</si>
  <si>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</si>
  <si>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</si>
  <si>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</si>
  <si>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</si>
  <si>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</si>
  <si>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</si>
  <si>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</si>
  <si>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</si>
  <si>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</si>
  <si>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</si>
  <si>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</si>
  <si>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</si>
  <si>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</si>
  <si>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</si>
  <si>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</si>
  <si>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</si>
  <si>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</si>
  <si>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</si>
  <si>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</si>
  <si>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</si>
  <si>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</si>
  <si>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</si>
  <si>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</si>
  <si>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</si>
  <si>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</si>
  <si>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</si>
  <si>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</si>
  <si>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</si>
  <si>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</si>
  <si>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</si>
  <si>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</si>
  <si>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</si>
  <si>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</si>
  <si>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</si>
  <si>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</si>
  <si>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</si>
  <si>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</si>
  <si>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</si>
  <si>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</si>
  <si>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</si>
  <si>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</si>
  <si>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</si>
  <si>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</si>
  <si>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</si>
  <si>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</si>
  <si>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</si>
  <si>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</si>
  <si>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</si>
  <si>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</si>
  <si>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</si>
  <si>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</si>
  <si>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</si>
  <si>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</si>
  <si>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</si>
  <si>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</si>
  <si>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</si>
  <si>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</si>
  <si>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</si>
  <si>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</si>
  <si>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</si>
  <si>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新潟東港地域水道用水供給企業団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</si>
  <si>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</si>
  <si>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</si>
  <si>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</si>
  <si>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</si>
  <si>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</si>
  <si>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</si>
  <si>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</si>
  <si>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</si>
  <si>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</si>
  <si>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</si>
  <si>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</si>
  <si>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</si>
  <si>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</si>
  <si>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</si>
  <si>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</si>
  <si>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</si>
  <si>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</si>
  <si>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類似団体と同水準で推移している。
②管路経年化率
　同時期に布設された管路が多いため、上昇が続いている。
③管路更新率
　マスタープランに基づき、順次更新を行う予定としている。</t>
    <rPh sb="19" eb="22">
      <t>ドウスイジュン</t>
    </rPh>
    <rPh sb="23" eb="25">
      <t>スイイ</t>
    </rPh>
    <rPh sb="40" eb="43">
      <t>ドウジキ</t>
    </rPh>
    <rPh sb="44" eb="46">
      <t>フセツ</t>
    </rPh>
    <rPh sb="49" eb="51">
      <t>カンロ</t>
    </rPh>
    <rPh sb="52" eb="53">
      <t>オオ</t>
    </rPh>
    <rPh sb="60" eb="61">
      <t>ツヅ</t>
    </rPh>
    <rPh sb="68" eb="70">
      <t>カンロ</t>
    </rPh>
    <rPh sb="70" eb="73">
      <t>コウシンリツ</t>
    </rPh>
    <rPh sb="87" eb="89">
      <t>ジュンジ</t>
    </rPh>
    <rPh sb="89" eb="91">
      <t>コウシン</t>
    </rPh>
    <rPh sb="92" eb="93">
      <t>オコナ</t>
    </rPh>
    <rPh sb="94" eb="96">
      <t>ヨテイ</t>
    </rPh>
    <phoneticPr fontId="4"/>
  </si>
  <si>
    <t>①経営収支比率
　比率は減少が続いているものの依然として100％を上回り、健全な経営を維持している。
②累積欠損金比率
　当年度においても欠損金は発生していない。
③流動比率
　比率は100％を大きく上回り、また類似団体よりも高い水準を維持している。
④企業債残高対給水収益比率
　給水収益の減少が続いている中で企業債残高を一定以下に抑制し、類似団体よりも低い水準を維持している。
⑤料金回収率
　前年度と比較して給水原価が増加したため回収率は減少したが、100％以上を維持している。
⑥給水原価
　原価は前年度より上昇しているが類似団体より低い水準を維持している。
⑦施設利用率
　例年と変わらず類似団体より低い水準となっている。
⑧有収率
　例年同様に水質管理上の計画的な排水により100％を下回っている。</t>
    <rPh sb="12" eb="14">
      <t>ゲンショウ</t>
    </rPh>
    <rPh sb="15" eb="16">
      <t>ツヅ</t>
    </rPh>
    <rPh sb="89" eb="91">
      <t>ヒリツ</t>
    </rPh>
    <rPh sb="97" eb="98">
      <t>オオ</t>
    </rPh>
    <rPh sb="100" eb="102">
      <t>ウワマワ</t>
    </rPh>
    <rPh sb="106" eb="108">
      <t>ルイジ</t>
    </rPh>
    <rPh sb="108" eb="110">
      <t>ダンタイ</t>
    </rPh>
    <rPh sb="113" eb="114">
      <t>タカ</t>
    </rPh>
    <rPh sb="115" eb="117">
      <t>スイジュン</t>
    </rPh>
    <rPh sb="118" eb="120">
      <t>イジ</t>
    </rPh>
    <rPh sb="207" eb="209">
      <t>キュウスイ</t>
    </rPh>
    <rPh sb="209" eb="211">
      <t>ゲンカ</t>
    </rPh>
    <rPh sb="212" eb="214">
      <t>ゾウカ</t>
    </rPh>
    <rPh sb="253" eb="256">
      <t>ゼンネンド</t>
    </rPh>
    <rPh sb="258" eb="260">
      <t>ジョウショウ</t>
    </rPh>
    <phoneticPr fontId="4"/>
  </si>
  <si>
    <t xml:space="preserve">令和4年度は物価高により経営指標が悪化したが、今後も引き続き経営改善に努めるとともに、マスタープランに基づいて計画的に老朽施設の更新を実施していく。
</t>
    <rPh sb="0" eb="2">
      <t>レイワ</t>
    </rPh>
    <rPh sb="3" eb="5">
      <t>ネンド</t>
    </rPh>
    <rPh sb="6" eb="9">
      <t>ブッカダカ</t>
    </rPh>
    <rPh sb="12" eb="14">
      <t>ケイエイ</t>
    </rPh>
    <rPh sb="14" eb="16">
      <t>シヒョウ</t>
    </rPh>
    <rPh sb="17" eb="19">
      <t>アッカ</t>
    </rPh>
    <rPh sb="23" eb="25">
      <t>コンゴ</t>
    </rPh>
    <rPh sb="26" eb="27">
      <t>ヒ</t>
    </rPh>
    <rPh sb="28" eb="29">
      <t>ツヅ</t>
    </rPh>
    <rPh sb="30" eb="34">
      <t>ケイエイカイゼン</t>
    </rPh>
    <rPh sb="35" eb="36">
      <t>ツト</t>
    </rPh>
    <rPh sb="51" eb="52">
      <t>モト</t>
    </rPh>
    <rPh sb="55" eb="57">
      <t>ケイカク</t>
    </rPh>
    <rPh sb="57" eb="58">
      <t>テキ</t>
    </rPh>
    <rPh sb="59" eb="61">
      <t>ロウキュウ</t>
    </rPh>
    <rPh sb="61" eb="63">
      <t>シセツ</t>
    </rPh>
    <rPh sb="64" eb="66">
      <t>コウシン</t>
    </rPh>
    <rPh sb="67" eb="6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</si>
</sst>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0.76</c:v>
                </c:pt>
              </c:numCache>
            </c:numRef>
          </c:val>
          <c:extLst>
            <c:ext xmlns:c16="http://schemas.microsoft.com/office/drawing/2014/chart" uri="{C3380CC4-5D6E-409C-BE32-E72D297353CC}">
              <c16:uniqueId val="{00000000-AC94-4D40-B9F8-5A6BF015EE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AC94-4D40-B9F8-5A6BF015EE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54.27</c:v>
                </c:pt>
                <c:pt idx="1">
                  <c:v>52.83</c:v>
                </c:pt>
                <c:pt idx="2">
                  <c:v>52.11</c:v>
                </c:pt>
                <c:pt idx="3">
                  <c:v>54.61</c:v>
                </c:pt>
                <c:pt idx="4">
                  <c:v>54.32</c:v>
                </c:pt>
              </c:numCache>
            </c:numRef>
          </c:val>
          <c:extLst>
            <c:ext xmlns:c16="http://schemas.microsoft.com/office/drawing/2014/chart" uri="{C3380CC4-5D6E-409C-BE32-E72D297353CC}">
              <c16:uniqueId val="{00000000-F8A3-4982-85D6-9D104057A8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F8A3-4982-85D6-9D104057A8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99.44</c:v>
                </c:pt>
                <c:pt idx="1">
                  <c:v>99.41</c:v>
                </c:pt>
                <c:pt idx="2">
                  <c:v>99.39</c:v>
                </c:pt>
                <c:pt idx="3">
                  <c:v>99.45</c:v>
                </c:pt>
                <c:pt idx="4">
                  <c:v>99.52</c:v>
                </c:pt>
              </c:numCache>
            </c:numRef>
          </c:val>
          <c:extLst>
            <c:ext xmlns:c16="http://schemas.microsoft.com/office/drawing/2014/chart" uri="{C3380CC4-5D6E-409C-BE32-E72D297353CC}">
              <c16:uniqueId val="{00000000-1720-4ADD-8B52-F4B930D1F0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1720-4ADD-8B52-F4B930D1F0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125.12</c:v>
                </c:pt>
                <c:pt idx="1">
                  <c:v>120.65</c:v>
                </c:pt>
                <c:pt idx="2">
                  <c:v>127.27</c:v>
                </c:pt>
                <c:pt idx="3">
                  <c:v>117.56</c:v>
                </c:pt>
                <c:pt idx="4">
                  <c:v>108.19</c:v>
                </c:pt>
              </c:numCache>
            </c:numRef>
          </c:val>
          <c:extLst>
            <c:ext xmlns:c16="http://schemas.microsoft.com/office/drawing/2014/chart" uri="{C3380CC4-5D6E-409C-BE32-E72D297353CC}">
              <c16:uniqueId val="{00000000-3463-4162-80EF-8DF0BD68DD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3463-4162-80EF-8DF0BD68DD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57.47</c:v>
                </c:pt>
                <c:pt idx="1">
                  <c:v>55.76</c:v>
                </c:pt>
                <c:pt idx="2">
                  <c:v>57.52</c:v>
                </c:pt>
                <c:pt idx="3">
                  <c:v>57.29</c:v>
                </c:pt>
                <c:pt idx="4">
                  <c:v>58.44</c:v>
                </c:pt>
              </c:numCache>
            </c:numRef>
          </c:val>
          <c:extLst>
            <c:ext xmlns:c16="http://schemas.microsoft.com/office/drawing/2014/chart" uri="{C3380CC4-5D6E-409C-BE32-E72D297353CC}">
              <c16:uniqueId val="{00000000-8FF8-4BDF-AE78-97D627A1C8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FF8-4BDF-AE78-97D627A1C8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12.49</c:v>
                </c:pt>
                <c:pt idx="1">
                  <c:v>41.42</c:v>
                </c:pt>
                <c:pt idx="2">
                  <c:v>54.37</c:v>
                </c:pt>
                <c:pt idx="3">
                  <c:v>76.16</c:v>
                </c:pt>
                <c:pt idx="4">
                  <c:v>87.26</c:v>
                </c:pt>
              </c:numCache>
            </c:numRef>
          </c:val>
          <c:extLst>
            <c:ext xmlns:c16="http://schemas.microsoft.com/office/drawing/2014/chart" uri="{C3380CC4-5D6E-409C-BE32-E72D297353CC}">
              <c16:uniqueId val="{00000000-8808-4284-80BE-A570463FD5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8808-4284-80BE-A570463FD5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BE-4F6C-A726-C5AB466BF8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DCBE-4F6C-A726-C5AB466BF8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975.88</c:v>
                </c:pt>
                <c:pt idx="1">
                  <c:v>486.05</c:v>
                </c:pt>
                <c:pt idx="2">
                  <c:v>802.23</c:v>
                </c:pt>
                <c:pt idx="3">
                  <c:v>376.72</c:v>
                </c:pt>
                <c:pt idx="4">
                  <c:v>681.54</c:v>
                </c:pt>
              </c:numCache>
            </c:numRef>
          </c:val>
          <c:extLst>
            <c:ext xmlns:c16="http://schemas.microsoft.com/office/drawing/2014/chart" uri="{C3380CC4-5D6E-409C-BE32-E72D297353CC}">
              <c16:uniqueId val="{00000000-D738-4757-8358-4447C41540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D738-4757-8358-4447C41540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170.92</c:v>
                </c:pt>
                <c:pt idx="1">
                  <c:v>179</c:v>
                </c:pt>
                <c:pt idx="2">
                  <c:v>168.3</c:v>
                </c:pt>
                <c:pt idx="3">
                  <c:v>170.88</c:v>
                </c:pt>
                <c:pt idx="4">
                  <c:v>156.91999999999999</c:v>
                </c:pt>
              </c:numCache>
            </c:numRef>
          </c:val>
          <c:extLst>
            <c:ext xmlns:c16="http://schemas.microsoft.com/office/drawing/2014/chart" uri="{C3380CC4-5D6E-409C-BE32-E72D297353CC}">
              <c16:uniqueId val="{00000000-77AF-4144-9E70-13D24CE721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77AF-4144-9E70-13D24CE721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119.75</c:v>
                </c:pt>
                <c:pt idx="1">
                  <c:v>113.97</c:v>
                </c:pt>
                <c:pt idx="2">
                  <c:v>121.2</c:v>
                </c:pt>
                <c:pt idx="3">
                  <c:v>114.35</c:v>
                </c:pt>
                <c:pt idx="4">
                  <c:v>104.64</c:v>
                </c:pt>
              </c:numCache>
            </c:numRef>
          </c:val>
          <c:extLst>
            <c:ext xmlns:c16="http://schemas.microsoft.com/office/drawing/2014/chart" uri="{C3380CC4-5D6E-409C-BE32-E72D297353CC}">
              <c16:uniqueId val="{00000000-DFB8-4EBD-9437-D508A5B0C1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DFB8-4EBD-9437-D508A5B0C1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45.25</c:v>
                </c:pt>
                <c:pt idx="1">
                  <c:v>48.6</c:v>
                </c:pt>
                <c:pt idx="2">
                  <c:v>46.19</c:v>
                </c:pt>
                <c:pt idx="3">
                  <c:v>47.14</c:v>
                </c:pt>
                <c:pt idx="4">
                  <c:v>51.7</c:v>
                </c:pt>
              </c:numCache>
            </c:numRef>
          </c:val>
          <c:extLst>
            <c:ext xmlns:c16="http://schemas.microsoft.com/office/drawing/2014/chart" uri="{C3380CC4-5D6E-409C-BE32-E72D297353CC}">
              <c16:uniqueId val="{00000000-A98B-46D6-8693-0ABD670CF0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A98B-46D6-8693-0ABD670CF0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新潟東港地域水道用水供給企業団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83.89</v>
      </c>
      <c r="J10" s="47"/>
      <c r="K10" s="47"/>
      <c r="L10" s="47"/>
      <c r="M10" s="47"/>
      <c r="N10" s="47"/>
      <c r="O10" s="81"/>
      <c r="P10" s="48">
        <f>データ!$P$6</f>
        <v>99.59</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870865</v>
      </c>
      <c r="AM10" s="45"/>
      <c r="AN10" s="45"/>
      <c r="AO10" s="45"/>
      <c r="AP10" s="45"/>
      <c r="AQ10" s="45"/>
      <c r="AR10" s="45"/>
      <c r="AS10" s="45"/>
      <c r="AT10" s="46">
        <f>データ!$V$6</f>
        <v>960.13</v>
      </c>
      <c r="AU10" s="47"/>
      <c r="AV10" s="47"/>
      <c r="AW10" s="47"/>
      <c r="AX10" s="47"/>
      <c r="AY10" s="47"/>
      <c r="AZ10" s="47"/>
      <c r="BA10" s="47"/>
      <c r="BB10" s="48">
        <f>データ!$W$6</f>
        <v>907.03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tvsfrdfVG4m4cpkY9kgp78DBLtmwavu7VJKKx3yUMMJhqn3wDaa3boKElhzMwjGF6wzIgzLCYYna9zr58mFbDw==" saltValue="+gLtiu/n6WcC3unM/urE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159271</v>
      </c>
      <c r="D6" s="20">
        <f t="shared" si="3"/>
        <v>46</v>
      </c>
      <c r="E6" s="20">
        <f t="shared" si="3"/>
        <v>1</v>
      </c>
      <c r="F6" s="20">
        <f t="shared" si="3"/>
        <v>0</v>
      </c>
      <c r="G6" s="20">
        <f t="shared" si="3"/>
        <v>2</v>
      </c>
      <c r="H6" s="20" t="str">
        <f t="shared" si="3"/>
        <v>新潟県　新潟東港地域水道用水供給企業団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83.89</v>
      </c>
      <c r="P6" s="21">
        <f t="shared" si="3"/>
        <v>99.59</v>
      </c>
      <c r="Q6" s="21">
        <f t="shared" si="3"/>
        <v>0</v>
      </c>
      <c r="R6" s="21" t="str">
        <f t="shared" si="3"/>
        <v>-</v>
      </c>
      <c r="S6" s="21" t="str">
        <f t="shared" si="3"/>
        <v>-</v>
      </c>
      <c r="T6" s="21" t="str">
        <f t="shared" si="3"/>
        <v>-</v>
      </c>
      <c r="U6" s="21">
        <f t="shared" si="3"/>
        <v>870865</v>
      </c>
      <c r="V6" s="21">
        <f t="shared" si="3"/>
        <v>960.13</v>
      </c>
      <c r="W6" s="21">
        <f t="shared" si="3"/>
        <v>907.03</v>
      </c>
      <c r="X6" s="22">
        <f>IF(X7="",NA(),X7)</f>
        <v>125.12</v>
      </c>
      <c r="Y6" s="22">
        <f t="shared" ref="Y6:AG6" si="4">IF(Y7="",NA(),Y7)</f>
        <v>120.65</v>
      </c>
      <c r="Z6" s="22">
        <f t="shared" si="4"/>
        <v>127.27</v>
      </c>
      <c r="AA6" s="22">
        <f t="shared" si="4"/>
        <v>117.56</v>
      </c>
      <c r="AB6" s="22">
        <f t="shared" si="4"/>
        <v>108.19</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975.88</v>
      </c>
      <c r="AU6" s="22">
        <f t="shared" ref="AU6:BC6" si="6">IF(AU7="",NA(),AU7)</f>
        <v>486.05</v>
      </c>
      <c r="AV6" s="22">
        <f t="shared" si="6"/>
        <v>802.23</v>
      </c>
      <c r="AW6" s="22">
        <f t="shared" si="6"/>
        <v>376.72</v>
      </c>
      <c r="AX6" s="22">
        <f t="shared" si="6"/>
        <v>681.54</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170.92</v>
      </c>
      <c r="BF6" s="22">
        <f t="shared" ref="BF6:BN6" si="7">IF(BF7="",NA(),BF7)</f>
        <v>179</v>
      </c>
      <c r="BG6" s="22">
        <f t="shared" si="7"/>
        <v>168.3</v>
      </c>
      <c r="BH6" s="22">
        <f t="shared" si="7"/>
        <v>170.88</v>
      </c>
      <c r="BI6" s="22">
        <f t="shared" si="7"/>
        <v>156.91999999999999</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119.75</v>
      </c>
      <c r="BQ6" s="22">
        <f t="shared" ref="BQ6:BY6" si="8">IF(BQ7="",NA(),BQ7)</f>
        <v>113.97</v>
      </c>
      <c r="BR6" s="22">
        <f t="shared" si="8"/>
        <v>121.2</v>
      </c>
      <c r="BS6" s="22">
        <f t="shared" si="8"/>
        <v>114.35</v>
      </c>
      <c r="BT6" s="22">
        <f t="shared" si="8"/>
        <v>104.64</v>
      </c>
      <c r="BU6" s="22">
        <f t="shared" si="8"/>
        <v>112.83</v>
      </c>
      <c r="BV6" s="22">
        <f t="shared" si="8"/>
        <v>112.84</v>
      </c>
      <c r="BW6" s="22">
        <f t="shared" si="8"/>
        <v>110.77</v>
      </c>
      <c r="BX6" s="22">
        <f t="shared" si="8"/>
        <v>112.35</v>
      </c>
      <c r="BY6" s="22">
        <f t="shared" si="8"/>
        <v>106.47</v>
      </c>
      <c r="BZ6" s="21" t="str">
        <f>IF(BZ7="","",IF(BZ7="-","【-】","【"&amp;SUBSTITUTE(TEXT(BZ7,"#,##0.00"),"-","△")&amp;"】"))</f>
        <v>【106.47】</v>
      </c>
      <c r="CA6" s="22">
        <f>IF(CA7="",NA(),CA7)</f>
        <v>45.25</v>
      </c>
      <c r="CB6" s="22">
        <f t="shared" ref="CB6:CJ6" si="9">IF(CB7="",NA(),CB7)</f>
        <v>48.6</v>
      </c>
      <c r="CC6" s="22">
        <f t="shared" si="9"/>
        <v>46.19</v>
      </c>
      <c r="CD6" s="22">
        <f t="shared" si="9"/>
        <v>47.14</v>
      </c>
      <c r="CE6" s="22">
        <f t="shared" si="9"/>
        <v>51.7</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54.27</v>
      </c>
      <c r="CM6" s="22">
        <f t="shared" ref="CM6:CU6" si="10">IF(CM7="",NA(),CM7)</f>
        <v>52.83</v>
      </c>
      <c r="CN6" s="22">
        <f t="shared" si="10"/>
        <v>52.11</v>
      </c>
      <c r="CO6" s="22">
        <f t="shared" si="10"/>
        <v>54.61</v>
      </c>
      <c r="CP6" s="22">
        <f t="shared" si="10"/>
        <v>54.32</v>
      </c>
      <c r="CQ6" s="22">
        <f t="shared" si="10"/>
        <v>61.77</v>
      </c>
      <c r="CR6" s="22">
        <f t="shared" si="10"/>
        <v>61.69</v>
      </c>
      <c r="CS6" s="22">
        <f t="shared" si="10"/>
        <v>62.26</v>
      </c>
      <c r="CT6" s="22">
        <f t="shared" si="10"/>
        <v>62.22</v>
      </c>
      <c r="CU6" s="22">
        <f t="shared" si="10"/>
        <v>61.45</v>
      </c>
      <c r="CV6" s="21" t="str">
        <f>IF(CV7="","",IF(CV7="-","【-】","【"&amp;SUBSTITUTE(TEXT(CV7,"#,##0.00"),"-","△")&amp;"】"))</f>
        <v>【61.45】</v>
      </c>
      <c r="CW6" s="22">
        <f>IF(CW7="",NA(),CW7)</f>
        <v>99.44</v>
      </c>
      <c r="CX6" s="22">
        <f t="shared" ref="CX6:DF6" si="11">IF(CX7="",NA(),CX7)</f>
        <v>99.41</v>
      </c>
      <c r="CY6" s="22">
        <f t="shared" si="11"/>
        <v>99.39</v>
      </c>
      <c r="CZ6" s="22">
        <f t="shared" si="11"/>
        <v>99.45</v>
      </c>
      <c r="DA6" s="22">
        <f t="shared" si="11"/>
        <v>99.52</v>
      </c>
      <c r="DB6" s="22">
        <f t="shared" si="11"/>
        <v>100.08</v>
      </c>
      <c r="DC6" s="22">
        <f t="shared" si="11"/>
        <v>100</v>
      </c>
      <c r="DD6" s="22">
        <f t="shared" si="11"/>
        <v>100.16</v>
      </c>
      <c r="DE6" s="22">
        <f t="shared" si="11"/>
        <v>100.28</v>
      </c>
      <c r="DF6" s="22">
        <f t="shared" si="11"/>
        <v>100.29</v>
      </c>
      <c r="DG6" s="21" t="str">
        <f>IF(DG7="","",IF(DG7="-","【-】","【"&amp;SUBSTITUTE(TEXT(DG7,"#,##0.00"),"-","△")&amp;"】"))</f>
        <v>【100.29】</v>
      </c>
      <c r="DH6" s="22">
        <f>IF(DH7="",NA(),DH7)</f>
        <v>57.47</v>
      </c>
      <c r="DI6" s="22">
        <f t="shared" ref="DI6:DQ6" si="12">IF(DI7="",NA(),DI7)</f>
        <v>55.76</v>
      </c>
      <c r="DJ6" s="22">
        <f t="shared" si="12"/>
        <v>57.52</v>
      </c>
      <c r="DK6" s="22">
        <f t="shared" si="12"/>
        <v>57.29</v>
      </c>
      <c r="DL6" s="22">
        <f t="shared" si="12"/>
        <v>58.44</v>
      </c>
      <c r="DM6" s="22">
        <f t="shared" si="12"/>
        <v>55.77</v>
      </c>
      <c r="DN6" s="22">
        <f t="shared" si="12"/>
        <v>56.48</v>
      </c>
      <c r="DO6" s="22">
        <f t="shared" si="12"/>
        <v>57.5</v>
      </c>
      <c r="DP6" s="22">
        <f t="shared" si="12"/>
        <v>58.52</v>
      </c>
      <c r="DQ6" s="22">
        <f t="shared" si="12"/>
        <v>59.51</v>
      </c>
      <c r="DR6" s="21" t="str">
        <f>IF(DR7="","",IF(DR7="-","【-】","【"&amp;SUBSTITUTE(TEXT(DR7,"#,##0.00"),"-","△")&amp;"】"))</f>
        <v>【59.51】</v>
      </c>
      <c r="DS6" s="22">
        <f>IF(DS7="",NA(),DS7)</f>
        <v>12.49</v>
      </c>
      <c r="DT6" s="22">
        <f t="shared" ref="DT6:EB6" si="13">IF(DT7="",NA(),DT7)</f>
        <v>41.42</v>
      </c>
      <c r="DU6" s="22">
        <f t="shared" si="13"/>
        <v>54.37</v>
      </c>
      <c r="DV6" s="22">
        <f t="shared" si="13"/>
        <v>76.16</v>
      </c>
      <c r="DW6" s="22">
        <f t="shared" si="13"/>
        <v>87.26</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2">
        <f t="shared" si="14"/>
        <v>0.76</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159271</v>
      </c>
      <c r="D7" s="24">
        <v>46</v>
      </c>
      <c r="E7" s="24">
        <v>1</v>
      </c>
      <c r="F7" s="24">
        <v>0</v>
      </c>
      <c r="G7" s="24">
        <v>2</v>
      </c>
      <c r="H7" s="24" t="s">
        <v>93</v>
      </c>
      <c r="I7" s="24" t="s">
        <v>94</v>
      </c>
      <c r="J7" s="24" t="s">
        <v>95</v>
      </c>
      <c r="K7" s="24" t="s">
        <v>96</v>
      </c>
      <c r="L7" s="24" t="s">
        <v>97</v>
      </c>
      <c r="M7" s="24" t="s">
        <v>98</v>
      </c>
      <c r="N7" s="25" t="s">
        <v>99</v>
      </c>
      <c r="O7" s="25">
        <v>83.89</v>
      </c>
      <c r="P7" s="25">
        <v>99.59</v>
      </c>
      <c r="Q7" s="25">
        <v>0</v>
      </c>
      <c r="R7" s="25" t="s">
        <v>99</v>
      </c>
      <c r="S7" s="25" t="s">
        <v>99</v>
      </c>
      <c r="T7" s="25" t="s">
        <v>99</v>
      </c>
      <c r="U7" s="25">
        <v>870865</v>
      </c>
      <c r="V7" s="25">
        <v>960.13</v>
      </c>
      <c r="W7" s="25">
        <v>907.03</v>
      </c>
      <c r="X7" s="25">
        <v>125.12</v>
      </c>
      <c r="Y7" s="25">
        <v>120.65</v>
      </c>
      <c r="Z7" s="25">
        <v>127.27</v>
      </c>
      <c r="AA7" s="25">
        <v>117.56</v>
      </c>
      <c r="AB7" s="25">
        <v>108.19</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975.88</v>
      </c>
      <c r="AU7" s="25">
        <v>486.05</v>
      </c>
      <c r="AV7" s="25">
        <v>802.23</v>
      </c>
      <c r="AW7" s="25">
        <v>376.72</v>
      </c>
      <c r="AX7" s="25">
        <v>681.54</v>
      </c>
      <c r="AY7" s="25">
        <v>258.49</v>
      </c>
      <c r="AZ7" s="25">
        <v>271.10000000000002</v>
      </c>
      <c r="BA7" s="25">
        <v>284.45</v>
      </c>
      <c r="BB7" s="25">
        <v>309.23</v>
      </c>
      <c r="BC7" s="25">
        <v>313.43</v>
      </c>
      <c r="BD7" s="25">
        <v>313.43</v>
      </c>
      <c r="BE7" s="25">
        <v>170.92</v>
      </c>
      <c r="BF7" s="25">
        <v>179</v>
      </c>
      <c r="BG7" s="25">
        <v>168.3</v>
      </c>
      <c r="BH7" s="25">
        <v>170.88</v>
      </c>
      <c r="BI7" s="25">
        <v>156.91999999999999</v>
      </c>
      <c r="BJ7" s="25">
        <v>290.31</v>
      </c>
      <c r="BK7" s="25">
        <v>272.95999999999998</v>
      </c>
      <c r="BL7" s="25">
        <v>260.95999999999998</v>
      </c>
      <c r="BM7" s="25">
        <v>240.07</v>
      </c>
      <c r="BN7" s="25">
        <v>224.81</v>
      </c>
      <c r="BO7" s="25">
        <v>224.81</v>
      </c>
      <c r="BP7" s="25">
        <v>119.75</v>
      </c>
      <c r="BQ7" s="25">
        <v>113.97</v>
      </c>
      <c r="BR7" s="25">
        <v>121.2</v>
      </c>
      <c r="BS7" s="25">
        <v>114.35</v>
      </c>
      <c r="BT7" s="25">
        <v>104.64</v>
      </c>
      <c r="BU7" s="25">
        <v>112.83</v>
      </c>
      <c r="BV7" s="25">
        <v>112.84</v>
      </c>
      <c r="BW7" s="25">
        <v>110.77</v>
      </c>
      <c r="BX7" s="25">
        <v>112.35</v>
      </c>
      <c r="BY7" s="25">
        <v>106.47</v>
      </c>
      <c r="BZ7" s="25">
        <v>106.47</v>
      </c>
      <c r="CA7" s="25">
        <v>45.25</v>
      </c>
      <c r="CB7" s="25">
        <v>48.6</v>
      </c>
      <c r="CC7" s="25">
        <v>46.19</v>
      </c>
      <c r="CD7" s="25">
        <v>47.14</v>
      </c>
      <c r="CE7" s="25">
        <v>51.7</v>
      </c>
      <c r="CF7" s="25">
        <v>73.86</v>
      </c>
      <c r="CG7" s="25">
        <v>73.849999999999994</v>
      </c>
      <c r="CH7" s="25">
        <v>73.180000000000007</v>
      </c>
      <c r="CI7" s="25">
        <v>73.05</v>
      </c>
      <c r="CJ7" s="25">
        <v>77.53</v>
      </c>
      <c r="CK7" s="25">
        <v>77.53</v>
      </c>
      <c r="CL7" s="25">
        <v>54.27</v>
      </c>
      <c r="CM7" s="25">
        <v>52.83</v>
      </c>
      <c r="CN7" s="25">
        <v>52.11</v>
      </c>
      <c r="CO7" s="25">
        <v>54.61</v>
      </c>
      <c r="CP7" s="25">
        <v>54.32</v>
      </c>
      <c r="CQ7" s="25">
        <v>61.77</v>
      </c>
      <c r="CR7" s="25">
        <v>61.69</v>
      </c>
      <c r="CS7" s="25">
        <v>62.26</v>
      </c>
      <c r="CT7" s="25">
        <v>62.22</v>
      </c>
      <c r="CU7" s="25">
        <v>61.45</v>
      </c>
      <c r="CV7" s="25">
        <v>61.45</v>
      </c>
      <c r="CW7" s="25">
        <v>99.44</v>
      </c>
      <c r="CX7" s="25">
        <v>99.41</v>
      </c>
      <c r="CY7" s="25">
        <v>99.39</v>
      </c>
      <c r="CZ7" s="25">
        <v>99.45</v>
      </c>
      <c r="DA7" s="25">
        <v>99.52</v>
      </c>
      <c r="DB7" s="25">
        <v>100.08</v>
      </c>
      <c r="DC7" s="25">
        <v>100</v>
      </c>
      <c r="DD7" s="25">
        <v>100.16</v>
      </c>
      <c r="DE7" s="25">
        <v>100.28</v>
      </c>
      <c r="DF7" s="25">
        <v>100.29</v>
      </c>
      <c r="DG7" s="25">
        <v>100.29</v>
      </c>
      <c r="DH7" s="25">
        <v>57.47</v>
      </c>
      <c r="DI7" s="25">
        <v>55.76</v>
      </c>
      <c r="DJ7" s="25">
        <v>57.52</v>
      </c>
      <c r="DK7" s="25">
        <v>57.29</v>
      </c>
      <c r="DL7" s="25">
        <v>58.44</v>
      </c>
      <c r="DM7" s="25">
        <v>55.77</v>
      </c>
      <c r="DN7" s="25">
        <v>56.48</v>
      </c>
      <c r="DO7" s="25">
        <v>57.5</v>
      </c>
      <c r="DP7" s="25">
        <v>58.52</v>
      </c>
      <c r="DQ7" s="25">
        <v>59.51</v>
      </c>
      <c r="DR7" s="25">
        <v>59.51</v>
      </c>
      <c r="DS7" s="25">
        <v>12.49</v>
      </c>
      <c r="DT7" s="25">
        <v>41.42</v>
      </c>
      <c r="DU7" s="25">
        <v>54.37</v>
      </c>
      <c r="DV7" s="25">
        <v>76.16</v>
      </c>
      <c r="DW7" s="25">
        <v>87.26</v>
      </c>
      <c r="DX7" s="25">
        <v>25.84</v>
      </c>
      <c r="DY7" s="25">
        <v>27.61</v>
      </c>
      <c r="DZ7" s="25">
        <v>30.3</v>
      </c>
      <c r="EA7" s="25">
        <v>31.74</v>
      </c>
      <c r="EB7" s="25">
        <v>32.380000000000003</v>
      </c>
      <c r="EC7" s="25">
        <v>32.380000000000003</v>
      </c>
      <c r="ED7" s="25">
        <v>0</v>
      </c>
      <c r="EE7" s="25">
        <v>0</v>
      </c>
      <c r="EF7" s="25">
        <v>0</v>
      </c>
      <c r="EG7" s="25">
        <v>0</v>
      </c>
      <c r="EH7" s="25">
        <v>0.76</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