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450308\Desktop\1／26経営比較分析表\"/>
    </mc:Choice>
  </mc:AlternateContent>
  <xr:revisionPtr revIDLastSave="0" documentId="13_ncr:1_{DB31434F-6B32-459F-9FCE-93063E93EF24}" xr6:coauthVersionLast="47" xr6:coauthVersionMax="47" xr10:uidLastSave="{00000000-0000-0000-0000-000000000000}"/>
  <workbookProtection workbookAlgorithmName="SHA-512" workbookHashValue="PNQN6Y3Y7kK6dBMsUlRG+4FJsRZjJMkrttdisLooXL9ySaiShBJWJLXZaYlWLsV4cBgVQ+oQ4ZFrmR544i1kTg==" workbookSaltValue="01pKWgiHdhexn2Cf8KeTNA==" workbookSpinCount="100000" lockStructure="1"/>
  <bookViews>
    <workbookView xWindow="-110" yWindow="-110" windowWidth="19420" windowHeight="103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AD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<sst xmlns="http://schemas.openxmlformats.org/spreadsheetml/2006/main" count="236" uniqueCount="120">
  <si>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</si>
  <si>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</si>
  <si>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</si>
  <si>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</si>
  <si>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</si>
  <si>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</si>
  <si>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</si>
  <si>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</si>
  <si>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</si>
  <si>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</si>
  <si>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</si>
  <si>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</si>
  <si>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</si>
  <si>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</si>
  <si>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</si>
  <si>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</si>
  <si>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</si>
  <si>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</si>
  <si>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</si>
  <si>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</si>
  <si>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</si>
  <si>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</si>
  <si>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</si>
  <si>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</si>
  <si>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</si>
  <si>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</si>
  <si>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</si>
  <si>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</si>
  <si>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</si>
  <si>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</si>
  <si>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</si>
  <si>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</si>
  <si>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</si>
  <si>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</si>
  <si>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</si>
  <si>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</si>
  <si>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</si>
  <si>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</si>
  <si>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</si>
  <si>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</si>
  <si>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</si>
  <si>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</si>
  <si>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</si>
  <si>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</si>
  <si>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</si>
  <si>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</si>
  <si>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</si>
  <si>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</si>
  <si>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</si>
  <si>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</si>
  <si>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</si>
  <si>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</si>
  <si>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</si>
  <si>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</si>
  <si>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</si>
  <si>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</si>
  <si>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</si>
  <si>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</si>
  <si>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</si>
  <si>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</si>
  <si>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</si>
  <si>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</si>
  <si>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</si>
  <si>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</si>
  <si>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</si>
  <si>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</si>
  <si>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</si>
  <si>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</si>
  <si>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</si>
  <si>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</si>
  <si>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</si>
  <si>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</si>
  <si>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</si>
  <si>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</si>
  <si>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</si>
  <si>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</si>
  <si>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</si>
  <si>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</si>
  <si>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</si>
  <si>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</si>
  <si>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</si>
  <si>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</si>
  <si>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</si>
  <si>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</si>
  <si>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</si>
  <si>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</si>
  <si>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</si>
  <si>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</si>
  <si>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</si>
  <si>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</si>
  <si>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</si>
  <si>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</si>
  <si>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</si>
  <si>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</si>
  <si>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</si>
  <si>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</si>
  <si>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</si>
  <si>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</si>
  <si>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</si>
  <si>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</si>
  <si>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</si>
  <si>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</si>
  <si>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</si>
  <si>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</si>
  <si>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</si>
  <si>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</si>
  <si>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</si>
  <si>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</si>
  <si>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</si>
  <si>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</si>
  <si>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</si>
  <si>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</si>
  <si>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</si>
  <si>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</si>
  <si>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</si>
  <si>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</si>
  <si>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</si>
  <si>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
　供用開始から年数が経つ処理区については、令和２年度の葛沢地区の機器更新により、一通りの地区の更新が完了した。
　今後は、機能強化計画に沿って、より効率的な更新に努めていく。
【管路】
　管渠の耐用年数を考慮すると供用開始から年数がたつ処理区においては、更新に備える必要がある。
　今後は、機能強化計画や随時に管渠老朽化診断を行うこと等により、適切な更新に努めていく。</t>
    <phoneticPr fontId="4"/>
  </si>
  <si>
    <t>　現在横ばいの傾向の使用料収入は、人口減少等により今後は減収に転じる可能性が高く、機能強化計画による改修工事や令和４年台風15号による災害復旧事業等により元利償還金も一定規模で推移することが考えられる。
　このような事業環境等の中において、市内11か所の処理施設を安定的に維持していくために、機能強化計画を適宜見直しながら必要な施設整備を効率的に進めるとともに、令和６年度からの地方公営企業法の一部適用により、経営マネジメントの強化を図っていく。</t>
    <rPh sb="197" eb="199">
      <t>イチブ</t>
    </rPh>
    <rPh sb="199" eb="201">
      <t>テキヨウ</t>
    </rPh>
    <phoneticPr fontId="4"/>
  </si>
  <si>
    <t>　施設利用率は、他都市と比べても値は高いことから、施設の規模は概ね適正といえるが、近年の物価高騰等や令和４年台風15号等により維持管理費用が増傾向にあり、企業債元金償還金も平成20年代に行った施設の新規整備等により高止まりの状況のため、収益的収支比率や経費回収率等の各種指標は前年度に比べて下回っている。
　令和４年度に最適整備構想に基づき策定した機能強化計画による投資の効率化や維持管理費の削減、債権管理の強化等、更なる取り組みが必要である。</t>
    <rPh sb="50" eb="52">
      <t>レイワ</t>
    </rPh>
    <rPh sb="53" eb="54">
      <t>ネン</t>
    </rPh>
    <rPh sb="54" eb="56">
      <t>タイフウ</t>
    </rPh>
    <rPh sb="58" eb="59">
      <t>ゴウ</t>
    </rPh>
    <rPh sb="59" eb="60">
      <t>ナド</t>
    </rPh>
    <rPh sb="138" eb="141">
      <t>ゼンネンド</t>
    </rPh>
    <rPh sb="170" eb="172">
      <t>サクテイ</t>
    </rPh>
    <rPh sb="199" eb="203">
      <t>サイケンカンリ</t>
    </rPh>
    <rPh sb="204" eb="206">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</si>
</sst>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65-4D97-8D11-B7926FE311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2765-4D97-8D11-B7926FE311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70.88</c:v>
                </c:pt>
                <c:pt idx="1">
                  <c:v>68.63</c:v>
                </c:pt>
                <c:pt idx="2">
                  <c:v>70.78</c:v>
                </c:pt>
                <c:pt idx="3">
                  <c:v>69.319999999999993</c:v>
                </c:pt>
                <c:pt idx="4">
                  <c:v>65.56</c:v>
                </c:pt>
              </c:numCache>
            </c:numRef>
          </c:val>
          <c:extLst>
            <c:ext xmlns:c16="http://schemas.microsoft.com/office/drawing/2014/chart" uri="{C3380CC4-5D6E-409C-BE32-E72D297353CC}">
              <c16:uniqueId val="{00000000-9B0D-436F-933C-B8DADB49560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9B0D-436F-933C-B8DADB49560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76.760000000000005</c:v>
                </c:pt>
                <c:pt idx="1">
                  <c:v>77.37</c:v>
                </c:pt>
                <c:pt idx="2">
                  <c:v>77.62</c:v>
                </c:pt>
                <c:pt idx="3">
                  <c:v>79.11</c:v>
                </c:pt>
                <c:pt idx="4">
                  <c:v>79.489999999999995</c:v>
                </c:pt>
              </c:numCache>
            </c:numRef>
          </c:val>
          <c:extLst>
            <c:ext xmlns:c16="http://schemas.microsoft.com/office/drawing/2014/chart" uri="{C3380CC4-5D6E-409C-BE32-E72D297353CC}">
              <c16:uniqueId val="{00000000-DC3A-434E-9744-823C476CA5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DC3A-434E-9744-823C476CA5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63.04</c:v>
                </c:pt>
                <c:pt idx="1">
                  <c:v>58.47</c:v>
                </c:pt>
                <c:pt idx="2">
                  <c:v>56.56</c:v>
                </c:pt>
                <c:pt idx="3">
                  <c:v>56.77</c:v>
                </c:pt>
                <c:pt idx="4">
                  <c:v>55.15</c:v>
                </c:pt>
              </c:numCache>
            </c:numRef>
          </c:val>
          <c:extLst>
            <c:ext xmlns:c16="http://schemas.microsoft.com/office/drawing/2014/chart" uri="{C3380CC4-5D6E-409C-BE32-E72D297353CC}">
              <c16:uniqueId val="{00000000-898F-4E20-B84D-AE3EEE044A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F-4E20-B84D-AE3EEE044A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8-45AE-92C1-7CA05FDD22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8-45AE-92C1-7CA05FDD22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6-4DAA-B1F1-CA282D1994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6-4DAA-B1F1-CA282D1994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35-490D-B0C7-D21481A4B9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35-490D-B0C7-D21481A4B9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D-4BF3-800C-548615548C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D-4BF3-800C-548615548C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08-4779-9822-933FDF8AA1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9108-4779-9822-933FDF8AA1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26.3</c:v>
                </c:pt>
                <c:pt idx="1">
                  <c:v>29.12</c:v>
                </c:pt>
                <c:pt idx="2">
                  <c:v>28.94</c:v>
                </c:pt>
                <c:pt idx="3">
                  <c:v>27.18</c:v>
                </c:pt>
                <c:pt idx="4">
                  <c:v>24.65</c:v>
                </c:pt>
              </c:numCache>
            </c:numRef>
          </c:val>
          <c:extLst>
            <c:ext xmlns:c16="http://schemas.microsoft.com/office/drawing/2014/chart" uri="{C3380CC4-5D6E-409C-BE32-E72D297353CC}">
              <c16:uniqueId val="{00000000-D1F4-4FFB-B60B-07129835CD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D1F4-4FFB-B60B-07129835CD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337.78</c:v>
                </c:pt>
                <c:pt idx="1">
                  <c:v>320.22000000000003</c:v>
                </c:pt>
                <c:pt idx="2">
                  <c:v>314.74</c:v>
                </c:pt>
                <c:pt idx="3">
                  <c:v>340.42</c:v>
                </c:pt>
                <c:pt idx="4">
                  <c:v>394.32</c:v>
                </c:pt>
              </c:numCache>
            </c:numRef>
          </c:val>
          <c:extLst>
            <c:ext xmlns:c16="http://schemas.microsoft.com/office/drawing/2014/chart" uri="{C3380CC4-5D6E-409C-BE32-E72D297353CC}">
              <c16:uniqueId val="{00000000-463D-4E58-AF1A-CBC916E235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463D-4E58-AF1A-CBC916E235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T1" zoomScale="80" zoomScaleNormal="8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静岡県　静岡市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683739</v>
      </c>
      <c r="AM8" s="45"/>
      <c r="AN8" s="45"/>
      <c r="AO8" s="45"/>
      <c r="AP8" s="45"/>
      <c r="AQ8" s="45"/>
      <c r="AR8" s="45"/>
      <c r="AS8" s="45"/>
      <c r="AT8" s="46">
        <f>データ!T6</f>
        <v>1411.93</v>
      </c>
      <c r="AU8" s="46"/>
      <c r="AV8" s="46"/>
      <c r="AW8" s="46"/>
      <c r="AX8" s="46"/>
      <c r="AY8" s="46"/>
      <c r="AZ8" s="46"/>
      <c r="BA8" s="46"/>
      <c r="BB8" s="46">
        <f>データ!U6</f>
        <v>484.26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0.59</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4038</v>
      </c>
      <c r="AM10" s="45"/>
      <c r="AN10" s="45"/>
      <c r="AO10" s="45"/>
      <c r="AP10" s="45"/>
      <c r="AQ10" s="45"/>
      <c r="AR10" s="45"/>
      <c r="AS10" s="45"/>
      <c r="AT10" s="46">
        <f>データ!W6</f>
        <v>1.74</v>
      </c>
      <c r="AU10" s="46"/>
      <c r="AV10" s="46"/>
      <c r="AW10" s="46"/>
      <c r="AX10" s="46"/>
      <c r="AY10" s="46"/>
      <c r="AZ10" s="46"/>
      <c r="BA10" s="46"/>
      <c r="BB10" s="46">
        <f>データ!X6</f>
        <v>2320.69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870aI96FU2+WS/XNX6rv6eZxqaMx8HW7FWWywauDxwmPtDAg+9rm6jUPFyRV9ll7tTGnsP3ttZrKnnHN7oBjuA==" saltValue="qYS021XkwYOE06rT3waU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221007</v>
      </c>
      <c r="D6" s="19">
        <f t="shared" si="3"/>
        <v>47</v>
      </c>
      <c r="E6" s="19">
        <f t="shared" si="3"/>
        <v>17</v>
      </c>
      <c r="F6" s="19">
        <f t="shared" si="3"/>
        <v>5</v>
      </c>
      <c r="G6" s="19">
        <f t="shared" si="3"/>
        <v>0</v>
      </c>
      <c r="H6" s="19" t="str">
        <f t="shared" si="3"/>
        <v>静岡県　静岡市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0.59</v>
      </c>
      <c r="Q6" s="20">
        <f t="shared" si="3"/>
        <v>100</v>
      </c>
      <c r="R6" s="20">
        <f t="shared" si="3"/>
        <v>2750</v>
      </c>
      <c r="S6" s="20">
        <f t="shared" si="3"/>
        <v>683739</v>
      </c>
      <c r="T6" s="20">
        <f t="shared" si="3"/>
        <v>1411.93</v>
      </c>
      <c r="U6" s="20">
        <f t="shared" si="3"/>
        <v>484.26</v>
      </c>
      <c r="V6" s="20">
        <f t="shared" si="3"/>
        <v>4038</v>
      </c>
      <c r="W6" s="20">
        <f t="shared" si="3"/>
        <v>1.74</v>
      </c>
      <c r="X6" s="20">
        <f t="shared" si="3"/>
        <v>2320.69</v>
      </c>
      <c r="Y6" s="21">
        <f>IF(Y7="",NA(),Y7)</f>
        <v>63.04</v>
      </c>
      <c r="Z6" s="21">
        <f t="shared" ref="Z6:AH6" si="4">IF(Z7="",NA(),Z7)</f>
        <v>58.47</v>
      </c>
      <c r="AA6" s="21">
        <f t="shared" si="4"/>
        <v>56.56</v>
      </c>
      <c r="AB6" s="21">
        <f t="shared" si="4"/>
        <v>56.77</v>
      </c>
      <c r="AC6" s="21">
        <f t="shared" si="4"/>
        <v>55.15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718.49</v>
      </c>
      <c r="BP6" s="20" t="str">
        <f>IF(BP7="","",IF(BP7="-","【-】","【"&amp;SUBSTITUTE(TEXT(BP7,"#,##0.00"),"-","△")&amp;"】"))</f>
        <v>【809.19】</v>
      </c>
      <c r="BQ6" s="21">
        <f>IF(BQ7="",NA(),BQ7)</f>
        <v>26.3</v>
      </c>
      <c r="BR6" s="21">
        <f t="shared" ref="BR6:BZ6" si="8">IF(BR7="",NA(),BR7)</f>
        <v>29.12</v>
      </c>
      <c r="BS6" s="21">
        <f t="shared" si="8"/>
        <v>28.94</v>
      </c>
      <c r="BT6" s="21">
        <f t="shared" si="8"/>
        <v>27.18</v>
      </c>
      <c r="BU6" s="21">
        <f t="shared" si="8"/>
        <v>24.65</v>
      </c>
      <c r="BV6" s="21">
        <f t="shared" si="8"/>
        <v>57.77</v>
      </c>
      <c r="BW6" s="21">
        <f t="shared" si="8"/>
        <v>57.31</v>
      </c>
      <c r="BX6" s="21">
        <f t="shared" si="8"/>
        <v>57.08</v>
      </c>
      <c r="BY6" s="21">
        <f t="shared" si="8"/>
        <v>56.26</v>
      </c>
      <c r="BZ6" s="21">
        <f t="shared" si="8"/>
        <v>61.82</v>
      </c>
      <c r="CA6" s="20" t="str">
        <f>IF(CA7="","",IF(CA7="-","【-】","【"&amp;SUBSTITUTE(TEXT(CA7,"#,##0.00"),"-","△")&amp;"】"))</f>
        <v>【57.02】</v>
      </c>
      <c r="CB6" s="21">
        <f>IF(CB7="",NA(),CB7)</f>
        <v>337.78</v>
      </c>
      <c r="CC6" s="21">
        <f t="shared" ref="CC6:CK6" si="9">IF(CC7="",NA(),CC7)</f>
        <v>320.22000000000003</v>
      </c>
      <c r="CD6" s="21">
        <f t="shared" si="9"/>
        <v>314.74</v>
      </c>
      <c r="CE6" s="21">
        <f t="shared" si="9"/>
        <v>340.42</v>
      </c>
      <c r="CF6" s="21">
        <f t="shared" si="9"/>
        <v>394.32</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70.88</v>
      </c>
      <c r="CN6" s="21">
        <f t="shared" ref="CN6:CV6" si="10">IF(CN7="",NA(),CN7)</f>
        <v>68.63</v>
      </c>
      <c r="CO6" s="21">
        <f t="shared" si="10"/>
        <v>70.78</v>
      </c>
      <c r="CP6" s="21">
        <f t="shared" si="10"/>
        <v>69.319999999999993</v>
      </c>
      <c r="CQ6" s="21">
        <f t="shared" si="10"/>
        <v>65.56</v>
      </c>
      <c r="CR6" s="21">
        <f t="shared" si="10"/>
        <v>50.68</v>
      </c>
      <c r="CS6" s="21">
        <f t="shared" si="10"/>
        <v>50.14</v>
      </c>
      <c r="CT6" s="21">
        <f t="shared" si="10"/>
        <v>54.83</v>
      </c>
      <c r="CU6" s="21">
        <f t="shared" si="10"/>
        <v>66.53</v>
      </c>
      <c r="CV6" s="21">
        <f t="shared" si="10"/>
        <v>52.9</v>
      </c>
      <c r="CW6" s="20" t="str">
        <f>IF(CW7="","",IF(CW7="-","【-】","【"&amp;SUBSTITUTE(TEXT(CW7,"#,##0.00"),"-","△")&amp;"】"))</f>
        <v>【52.55】</v>
      </c>
      <c r="CX6" s="21">
        <f>IF(CX7="",NA(),CX7)</f>
        <v>76.760000000000005</v>
      </c>
      <c r="CY6" s="21">
        <f t="shared" ref="CY6:DG6" si="11">IF(CY7="",NA(),CY7)</f>
        <v>77.37</v>
      </c>
      <c r="CZ6" s="21">
        <f t="shared" si="11"/>
        <v>77.62</v>
      </c>
      <c r="DA6" s="21">
        <f t="shared" si="11"/>
        <v>79.11</v>
      </c>
      <c r="DB6" s="21">
        <f t="shared" si="11"/>
        <v>79.489999999999995</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2">
      <c r="A7" s="14"/>
      <c r="B7" s="23">
        <v>2022</v>
      </c>
      <c r="C7" s="23">
        <v>221007</v>
      </c>
      <c r="D7" s="23">
        <v>47</v>
      </c>
      <c r="E7" s="23">
        <v>17</v>
      </c>
      <c r="F7" s="23">
        <v>5</v>
      </c>
      <c r="G7" s="23">
        <v>0</v>
      </c>
      <c r="H7" s="23" t="s">
        <v>98</v>
      </c>
      <c r="I7" s="23" t="s">
        <v>99</v>
      </c>
      <c r="J7" s="23" t="s">
        <v>100</v>
      </c>
      <c r="K7" s="23" t="s">
        <v>101</v>
      </c>
      <c r="L7" s="23" t="s">
        <v>102</v>
      </c>
      <c r="M7" s="23" t="s">
        <v>103</v>
      </c>
      <c r="N7" s="24" t="s">
        <v>104</v>
      </c>
      <c r="O7" s="24" t="s">
        <v>105</v>
      </c>
      <c r="P7" s="24">
        <v>0.59</v>
      </c>
      <c r="Q7" s="24">
        <v>100</v>
      </c>
      <c r="R7" s="24">
        <v>2750</v>
      </c>
      <c r="S7" s="24">
        <v>683739</v>
      </c>
      <c r="T7" s="24">
        <v>1411.93</v>
      </c>
      <c r="U7" s="24">
        <v>484.26</v>
      </c>
      <c r="V7" s="24">
        <v>4038</v>
      </c>
      <c r="W7" s="24">
        <v>1.74</v>
      </c>
      <c r="X7" s="24">
        <v>2320.69</v>
      </c>
      <c r="Y7" s="24">
        <v>63.04</v>
      </c>
      <c r="Z7" s="24">
        <v>58.47</v>
      </c>
      <c r="AA7" s="24">
        <v>56.56</v>
      </c>
      <c r="AB7" s="24">
        <v>56.77</v>
      </c>
      <c r="AC7" s="24">
        <v>55.15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718.49</v>
      </c>
      <c r="BP7" s="24">
        <v>809.19</v>
      </c>
      <c r="BQ7" s="24">
        <v>26.3</v>
      </c>
      <c r="BR7" s="24">
        <v>29.12</v>
      </c>
      <c r="BS7" s="24">
        <v>28.94</v>
      </c>
      <c r="BT7" s="24">
        <v>27.18</v>
      </c>
      <c r="BU7" s="24">
        <v>24.65</v>
      </c>
      <c r="BV7" s="24">
        <v>57.77</v>
      </c>
      <c r="BW7" s="24">
        <v>57.31</v>
      </c>
      <c r="BX7" s="24">
        <v>57.08</v>
      </c>
      <c r="BY7" s="24">
        <v>56.26</v>
      </c>
      <c r="BZ7" s="24">
        <v>61.82</v>
      </c>
      <c r="CA7" s="24">
        <v>57.02</v>
      </c>
      <c r="CB7" s="24">
        <v>337.78</v>
      </c>
      <c r="CC7" s="24">
        <v>320.22000000000003</v>
      </c>
      <c r="CD7" s="24">
        <v>314.74</v>
      </c>
      <c r="CE7" s="24">
        <v>340.42</v>
      </c>
      <c r="CF7" s="24">
        <v>394.32</v>
      </c>
      <c r="CG7" s="24">
        <v>274.35000000000002</v>
      </c>
      <c r="CH7" s="24">
        <v>273.52</v>
      </c>
      <c r="CI7" s="24">
        <v>274.99</v>
      </c>
      <c r="CJ7" s="24">
        <v>282.08999999999997</v>
      </c>
      <c r="CK7" s="24">
        <v>246.9</v>
      </c>
      <c r="CL7" s="24">
        <v>273.68</v>
      </c>
      <c r="CM7" s="24">
        <v>70.88</v>
      </c>
      <c r="CN7" s="24">
        <v>68.63</v>
      </c>
      <c r="CO7" s="24">
        <v>70.78</v>
      </c>
      <c r="CP7" s="24">
        <v>69.319999999999993</v>
      </c>
      <c r="CQ7" s="24">
        <v>65.56</v>
      </c>
      <c r="CR7" s="24">
        <v>50.68</v>
      </c>
      <c r="CS7" s="24">
        <v>50.14</v>
      </c>
      <c r="CT7" s="24">
        <v>54.83</v>
      </c>
      <c r="CU7" s="24">
        <v>66.53</v>
      </c>
      <c r="CV7" s="24">
        <v>52.9</v>
      </c>
      <c r="CW7" s="24">
        <v>52.55</v>
      </c>
      <c r="CX7" s="24">
        <v>76.760000000000005</v>
      </c>
      <c r="CY7" s="24">
        <v>77.37</v>
      </c>
      <c r="CZ7" s="24">
        <v>77.62</v>
      </c>
      <c r="DA7" s="24">
        <v>79.11</v>
      </c>
      <c r="DB7" s="24">
        <v>79.489999999999995</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竹山　貴之</cp:lastModifiedBy>
  <dcterms:created xsi:type="dcterms:W3CDTF">2023-12-12T02:54:32Z</dcterms:created>
  <dcterms:modified xsi:type="dcterms:W3CDTF">2024-01-24T07:13:44Z</dcterms:modified>
  <cp:category/>
</cp:coreProperties>
</file>