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-cfs.city.hamamatsu.jp\H001053\新しいｻｰﾊﾞｰ\☆病院管理G\財政課関係\R5\48【1_31〆依頼】経営比較分析表（R4決算)の分析等について\02_作成・起案用\"/>
    </mc:Choice>
  </mc:AlternateContent>
  <workbookProtection workbookAlgorithmName="SHA-512" workbookHashValue="dFuU0Vdik+KCGc/3lHW+yTDkiVBiEUyg4YG8WdTwymwuDT6mXJA0AC5XLAy7k0eNRl8A6qSVFYEE3DaoMeZQdw==" workbookSaltValue="WldApvDxjxBNqVUId+DyDQ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AT78" i="4" s="1"/>
  <c r="C11" i="5"/>
  <c r="DV78" i="4" s="1"/>
  <c r="FI7" i="5"/>
  <c r="FH7" i="5"/>
  <c r="LZ80" i="4" s="1"/>
  <c r="FG7" i="5"/>
  <c r="LK80" i="4" s="1"/>
  <c r="FF7" i="5"/>
  <c r="FE7" i="5"/>
  <c r="FD7" i="5"/>
  <c r="FC7" i="5"/>
  <c r="LZ79" i="4" s="1"/>
  <c r="FB7" i="5"/>
  <c r="FA7" i="5"/>
  <c r="EZ7" i="5"/>
  <c r="EX7" i="5"/>
  <c r="JB80" i="4" s="1"/>
  <c r="EW7" i="5"/>
  <c r="EV7" i="5"/>
  <c r="EU7" i="5"/>
  <c r="ET7" i="5"/>
  <c r="GT80" i="4" s="1"/>
  <c r="ES7" i="5"/>
  <c r="ER7" i="5"/>
  <c r="EQ7" i="5"/>
  <c r="EP7" i="5"/>
  <c r="EO7" i="5"/>
  <c r="EM7" i="5"/>
  <c r="EL7" i="5"/>
  <c r="EK7" i="5"/>
  <c r="EJ7" i="5"/>
  <c r="EI7" i="5"/>
  <c r="EH7" i="5"/>
  <c r="FO79" i="4" s="1"/>
  <c r="EG7" i="5"/>
  <c r="EZ79" i="4" s="1"/>
  <c r="EF7" i="5"/>
  <c r="EE7" i="5"/>
  <c r="ED7" i="5"/>
  <c r="DG79" i="4" s="1"/>
  <c r="EB7" i="5"/>
  <c r="BX80" i="4" s="1"/>
  <c r="EA7" i="5"/>
  <c r="DZ7" i="5"/>
  <c r="DY7" i="5"/>
  <c r="AE80" i="4" s="1"/>
  <c r="DX7" i="5"/>
  <c r="P80" i="4" s="1"/>
  <c r="DW7" i="5"/>
  <c r="DV7" i="5"/>
  <c r="DU7" i="5"/>
  <c r="AT79" i="4" s="1"/>
  <c r="DT7" i="5"/>
  <c r="AE79" i="4" s="1"/>
  <c r="DS7" i="5"/>
  <c r="DQ7" i="5"/>
  <c r="DP7" i="5"/>
  <c r="LY56" i="4" s="1"/>
  <c r="DO7" i="5"/>
  <c r="LJ56" i="4" s="1"/>
  <c r="DN7" i="5"/>
  <c r="DM7" i="5"/>
  <c r="DL7" i="5"/>
  <c r="DK7" i="5"/>
  <c r="LY55" i="4" s="1"/>
  <c r="DJ7" i="5"/>
  <c r="DI7" i="5"/>
  <c r="DH7" i="5"/>
  <c r="DF7" i="5"/>
  <c r="IZ56" i="4" s="1"/>
  <c r="DE7" i="5"/>
  <c r="DD7" i="5"/>
  <c r="DC7" i="5"/>
  <c r="DB7" i="5"/>
  <c r="GR56" i="4" s="1"/>
  <c r="DA7" i="5"/>
  <c r="CZ7" i="5"/>
  <c r="CY7" i="5"/>
  <c r="CX7" i="5"/>
  <c r="CW7" i="5"/>
  <c r="CU7" i="5"/>
  <c r="CT7" i="5"/>
  <c r="CS7" i="5"/>
  <c r="CR7" i="5"/>
  <c r="CQ7" i="5"/>
  <c r="CP7" i="5"/>
  <c r="FL55" i="4" s="1"/>
  <c r="CO7" i="5"/>
  <c r="EW55" i="4" s="1"/>
  <c r="CN7" i="5"/>
  <c r="CM7" i="5"/>
  <c r="CL7" i="5"/>
  <c r="DD55" i="4" s="1"/>
  <c r="CJ7" i="5"/>
  <c r="BX56" i="4" s="1"/>
  <c r="CI7" i="5"/>
  <c r="CH7" i="5"/>
  <c r="CG7" i="5"/>
  <c r="AE56" i="4" s="1"/>
  <c r="CF7" i="5"/>
  <c r="P56" i="4" s="1"/>
  <c r="CE7" i="5"/>
  <c r="CD7" i="5"/>
  <c r="CC7" i="5"/>
  <c r="AT55" i="4" s="1"/>
  <c r="CB7" i="5"/>
  <c r="AE55" i="4" s="1"/>
  <c r="CA7" i="5"/>
  <c r="BY7" i="5"/>
  <c r="BX7" i="5"/>
  <c r="LY34" i="4" s="1"/>
  <c r="BW7" i="5"/>
  <c r="LJ34" i="4" s="1"/>
  <c r="BV7" i="5"/>
  <c r="BU7" i="5"/>
  <c r="BT7" i="5"/>
  <c r="BS7" i="5"/>
  <c r="LY33" i="4" s="1"/>
  <c r="BR7" i="5"/>
  <c r="BQ7" i="5"/>
  <c r="BP7" i="5"/>
  <c r="BN7" i="5"/>
  <c r="IZ34" i="4" s="1"/>
  <c r="BM7" i="5"/>
  <c r="BL7" i="5"/>
  <c r="BK7" i="5"/>
  <c r="BJ7" i="5"/>
  <c r="GR34" i="4" s="1"/>
  <c r="BI7" i="5"/>
  <c r="BH7" i="5"/>
  <c r="BG7" i="5"/>
  <c r="BF7" i="5"/>
  <c r="BE7" i="5"/>
  <c r="BC7" i="5"/>
  <c r="BB7" i="5"/>
  <c r="BA7" i="5"/>
  <c r="AZ7" i="5"/>
  <c r="AY7" i="5"/>
  <c r="AX7" i="5"/>
  <c r="FL33" i="4" s="1"/>
  <c r="AW7" i="5"/>
  <c r="EW33" i="4" s="1"/>
  <c r="AV7" i="5"/>
  <c r="AU7" i="5"/>
  <c r="AT7" i="5"/>
  <c r="DD33" i="4" s="1"/>
  <c r="AR7" i="5"/>
  <c r="BX34" i="4" s="1"/>
  <c r="AQ7" i="5"/>
  <c r="AP7" i="5"/>
  <c r="AO7" i="5"/>
  <c r="AE34" i="4" s="1"/>
  <c r="AN7" i="5"/>
  <c r="P34" i="4" s="1"/>
  <c r="AM7" i="5"/>
  <c r="AL7" i="5"/>
  <c r="AK7" i="5"/>
  <c r="AT33" i="4" s="1"/>
  <c r="AJ7" i="5"/>
  <c r="AE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JW10" i="4" s="1"/>
  <c r="AC6" i="5"/>
  <c r="AB6" i="5"/>
  <c r="AA6" i="5"/>
  <c r="JW8" i="4" s="1"/>
  <c r="Z6" i="5"/>
  <c r="ID8" i="4" s="1"/>
  <c r="Y6" i="5"/>
  <c r="X6" i="5"/>
  <c r="W6" i="5"/>
  <c r="CN12" i="4" s="1"/>
  <c r="V6" i="5"/>
  <c r="AU12" i="4" s="1"/>
  <c r="U6" i="5"/>
  <c r="T6" i="5"/>
  <c r="S6" i="5"/>
  <c r="R6" i="5"/>
  <c r="CN10" i="4" s="1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K90" i="4"/>
  <c r="J90" i="4"/>
  <c r="I90" i="4"/>
  <c r="G90" i="4"/>
  <c r="F90" i="4"/>
  <c r="E90" i="4"/>
  <c r="C90" i="4"/>
  <c r="B90" i="4"/>
  <c r="MO80" i="4"/>
  <c r="KV80" i="4"/>
  <c r="KG80" i="4"/>
  <c r="IM80" i="4"/>
  <c r="HX80" i="4"/>
  <c r="HI80" i="4"/>
  <c r="FO80" i="4"/>
  <c r="EZ80" i="4"/>
  <c r="EK80" i="4"/>
  <c r="DV80" i="4"/>
  <c r="DG80" i="4"/>
  <c r="BI80" i="4"/>
  <c r="AT80" i="4"/>
  <c r="MO79" i="4"/>
  <c r="LK79" i="4"/>
  <c r="KV79" i="4"/>
  <c r="KG79" i="4"/>
  <c r="JB79" i="4"/>
  <c r="IM79" i="4"/>
  <c r="HX79" i="4"/>
  <c r="HI79" i="4"/>
  <c r="GT79" i="4"/>
  <c r="EK79" i="4"/>
  <c r="DV79" i="4"/>
  <c r="BX79" i="4"/>
  <c r="BI79" i="4"/>
  <c r="P79" i="4"/>
  <c r="HX78" i="4"/>
  <c r="HI78" i="4"/>
  <c r="EK78" i="4"/>
  <c r="MN56" i="4"/>
  <c r="KU56" i="4"/>
  <c r="KF56" i="4"/>
  <c r="IK56" i="4"/>
  <c r="HV56" i="4"/>
  <c r="HG56" i="4"/>
  <c r="FL56" i="4"/>
  <c r="EW56" i="4"/>
  <c r="EH56" i="4"/>
  <c r="DS56" i="4"/>
  <c r="DD56" i="4"/>
  <c r="BI56" i="4"/>
  <c r="AT56" i="4"/>
  <c r="MN55" i="4"/>
  <c r="LJ55" i="4"/>
  <c r="KU55" i="4"/>
  <c r="KF55" i="4"/>
  <c r="IZ55" i="4"/>
  <c r="IK55" i="4"/>
  <c r="HV55" i="4"/>
  <c r="HG55" i="4"/>
  <c r="GR55" i="4"/>
  <c r="EH55" i="4"/>
  <c r="DS55" i="4"/>
  <c r="BX55" i="4"/>
  <c r="BI55" i="4"/>
  <c r="P55" i="4"/>
  <c r="HV54" i="4"/>
  <c r="HG54" i="4"/>
  <c r="EH54" i="4"/>
  <c r="MN34" i="4"/>
  <c r="KU34" i="4"/>
  <c r="KF34" i="4"/>
  <c r="IK34" i="4"/>
  <c r="HV34" i="4"/>
  <c r="HG34" i="4"/>
  <c r="FL34" i="4"/>
  <c r="EW34" i="4"/>
  <c r="EH34" i="4"/>
  <c r="DS34" i="4"/>
  <c r="DD34" i="4"/>
  <c r="BI34" i="4"/>
  <c r="AT34" i="4"/>
  <c r="MN33" i="4"/>
  <c r="LJ33" i="4"/>
  <c r="KU33" i="4"/>
  <c r="KF33" i="4"/>
  <c r="IZ33" i="4"/>
  <c r="IK33" i="4"/>
  <c r="HV33" i="4"/>
  <c r="HG33" i="4"/>
  <c r="GR33" i="4"/>
  <c r="EH33" i="4"/>
  <c r="DS33" i="4"/>
  <c r="BX33" i="4"/>
  <c r="BI33" i="4"/>
  <c r="P33" i="4"/>
  <c r="HV32" i="4"/>
  <c r="HG32" i="4"/>
  <c r="EH32" i="4"/>
  <c r="LP12" i="4"/>
  <c r="JW12" i="4"/>
  <c r="ID12" i="4"/>
  <c r="FZ12" i="4"/>
  <c r="EG12" i="4"/>
  <c r="B12" i="4"/>
  <c r="LP10" i="4"/>
  <c r="ID10" i="4"/>
  <c r="FZ10" i="4"/>
  <c r="EG10" i="4"/>
  <c r="AU10" i="4"/>
  <c r="B10" i="4"/>
  <c r="LP8" i="4"/>
  <c r="FZ8" i="4"/>
  <c r="EG8" i="4"/>
  <c r="CN8" i="4"/>
  <c r="AU8" i="4"/>
  <c r="B8" i="4"/>
  <c r="B6" i="4"/>
  <c r="JB78" i="4" l="1"/>
  <c r="IZ54" i="4"/>
  <c r="IZ32" i="4"/>
  <c r="FL32" i="4"/>
  <c r="BX54" i="4"/>
  <c r="FO78" i="4"/>
  <c r="FL54" i="4"/>
  <c r="BX78" i="4"/>
  <c r="MO78" i="4"/>
  <c r="MN54" i="4"/>
  <c r="BX32" i="4"/>
  <c r="MN32" i="4"/>
  <c r="KU32" i="4"/>
  <c r="KV78" i="4"/>
  <c r="LJ32" i="4"/>
  <c r="AE54" i="4"/>
  <c r="LJ54" i="4"/>
  <c r="AE78" i="4"/>
  <c r="LK78" i="4"/>
  <c r="E11" i="5"/>
  <c r="KU54" i="4"/>
  <c r="AE32" i="4"/>
  <c r="AT32" i="4"/>
  <c r="DS32" i="4"/>
  <c r="AT54" i="4"/>
  <c r="DS54" i="4"/>
  <c r="B11" i="5"/>
  <c r="LZ78" i="4" l="1"/>
  <c r="LY54" i="4"/>
  <c r="LY32" i="4"/>
  <c r="BI54" i="4"/>
  <c r="IM78" i="4"/>
  <c r="IK54" i="4"/>
  <c r="IK32" i="4"/>
  <c r="EW32" i="4"/>
  <c r="BI78" i="4"/>
  <c r="EZ78" i="4"/>
  <c r="EW54" i="4"/>
  <c r="BI32" i="4"/>
  <c r="GT78" i="4"/>
  <c r="GR54" i="4"/>
  <c r="GR32" i="4"/>
  <c r="KG78" i="4"/>
  <c r="KF54" i="4"/>
  <c r="KF32" i="4"/>
  <c r="DG78" i="4"/>
  <c r="DD54" i="4"/>
  <c r="DD32" i="4"/>
  <c r="P78" i="4"/>
  <c r="P32" i="4"/>
  <c r="P54" i="4"/>
</calcChain>
</file>

<file path=xl/sharedStrings.xml><?xml version="1.0" encoding="utf-8"?>
<sst xmlns="http://schemas.openxmlformats.org/spreadsheetml/2006/main" count="341" uniqueCount="202">
  <si>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</si>
  <si>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</si>
  <si>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</si>
  <si>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</si>
  <si>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</si>
  <si>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</si>
  <si>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</si>
  <si>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</si>
  <si>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</si>
  <si>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</si>
  <si>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</si>
  <si>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</si>
  <si>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</si>
  <si>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</si>
  <si>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</si>
  <si>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</si>
  <si>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</si>
  <si>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</si>
  <si>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</si>
  <si>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</si>
  <si>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</si>
  <si>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</si>
  <si>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</si>
  <si>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</si>
  <si>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</si>
  <si>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</si>
  <si>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</si>
  <si>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</si>
  <si>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</si>
  <si>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</si>
  <si>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</si>
  <si>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</si>
  <si>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</si>
  <si>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</si>
  <si>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</si>
  <si>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</si>
  <si>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</si>
  <si>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</si>
  <si>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</si>
  <si>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</si>
  <si>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</si>
  <si>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</si>
  <si>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</si>
  <si>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</si>
  <si>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</si>
  <si>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</si>
  <si>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</si>
  <si>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</si>
  <si>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</si>
  <si>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</si>
  <si>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</si>
  <si>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</si>
  <si>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</si>
  <si>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</si>
  <si>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</si>
  <si>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</si>
  <si>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</si>
  <si>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</si>
  <si>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</si>
  <si>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</si>
  <si>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</si>
  <si>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</si>
  <si>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</si>
  <si>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</si>
  <si>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</si>
  <si>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</si>
  <si>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</si>
  <si>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</si>
  <si>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</si>
  <si>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</si>
  <si>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</si>
  <si>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</si>
  <si>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</si>
  <si>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</si>
  <si>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</si>
  <si>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</si>
  <si>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</si>
  <si>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</si>
  <si>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</si>
  <si>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</si>
  <si>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</si>
  <si>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</si>
  <si>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</si>
  <si>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</si>
  <si>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</si>
  <si>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</si>
  <si>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</si>
  <si>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</si>
  <si>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</si>
  <si>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</si>
  <si>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</si>
  <si>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</si>
  <si>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</si>
  <si>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</si>
  <si>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</si>
  <si>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</si>
  <si>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</si>
  <si>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</si>
  <si>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</si>
  <si>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</si>
  <si>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</si>
  <si>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</si>
  <si>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</si>
  <si>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</si>
  <si>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</si>
  <si>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</si>
  <si>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</si>
  <si>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</si>
  <si>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</si>
  <si>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</si>
  <si>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</si>
  <si>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</si>
  <si>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</si>
  <si>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</si>
  <si>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</si>
  <si>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</si>
  <si>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</si>
  <si>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</si>
  <si>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</si>
  <si>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</si>
  <si>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</si>
  <si>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</si>
  <si>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</si>
  <si>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</si>
  <si>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</si>
  <si>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</si>
  <si>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</si>
  <si>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</si>
  <si>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</si>
  <si>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</si>
  <si>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</si>
  <si>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</si>
  <si>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</si>
  <si>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</si>
  <si>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</si>
  <si>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</si>
  <si>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</si>
  <si>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</si>
  <si>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</si>
  <si>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</si>
  <si>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</si>
  <si>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</si>
  <si>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</si>
  <si>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</si>
  <si>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</si>
  <si>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</si>
  <si>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</si>
  <si>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</si>
  <si>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</si>
  <si>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</si>
  <si>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</si>
  <si>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</si>
  <si>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</si>
  <si>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</si>
  <si>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</si>
  <si>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</si>
  <si>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</si>
  <si>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</si>
  <si>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</si>
  <si>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</si>
  <si>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</si>
  <si>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</si>
  <si>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</si>
  <si>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</si>
  <si>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</si>
  <si>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</si>
  <si>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</si>
  <si>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</si>
  <si>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</si>
  <si>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</si>
  <si>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</si>
  <si>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</si>
  <si>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</si>
  <si>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当該値(N-4)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</si>
  <si>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</si>
  <si>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</si>
  <si>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</si>
  <si>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</si>
  <si>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</si>
  <si>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当該値(N-2)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</si>
  <si>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</si>
  <si>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</si>
  <si>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</si>
  <si>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浜松市</t>
  </si>
  <si>
    <t>浜松市リハビリテーション病院</t>
  </si>
  <si>
    <t>当然財務</t>
  </si>
  <si>
    <t>病院事業</t>
  </si>
  <si>
    <t>一般病院</t>
  </si>
  <si>
    <t>200床以上～300床未満</t>
  </si>
  <si>
    <t>非設置</t>
  </si>
  <si>
    <t>指定管理者(代行制)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</si>
  <si>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</si>
  <si>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</si>
  <si>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</si>
  <si>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</si>
  <si>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</si>
  <si>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</si>
  <si>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</si>
  <si>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浜松市リハビリテーション病院は、地域のリハビリテーション医療の中核を担う病院として、急性期後の患者が安心して日常生活や社会に復帰できるよう、専門的な医療や支援を行っており、質の高い回復期医療を提供している。</t>
    <phoneticPr fontId="5"/>
  </si>
  <si>
    <t>浜松市リハビリテーション病院は、平成18年度から指定管理制度を導入し、平成26年度からは新病院での運用となっている。令和4年度も、指定管理者の効率的な病院経営のもと、専門的かつ高度なリハビリテーション医療を提供している。
今後については、必要な医療機器の更新需要に対し、中期的な更新計画を作成し、順次更新するとともに、更なる経営改善に取り組む。</t>
    <phoneticPr fontId="5"/>
  </si>
  <si>
    <t>経常収支比率は過去5年100％を超えており、医業収支比率も高い水準を維持している。
病床利用率は、新型コロナウイルス感染症の影響で院内クラスターが発生したことにより、令和4年度は若干低下した。一方で、上位の施設基準の算定や綿密な入退院管理を行い、収益向上の取り組みを進めた結果、令和4年度の入院患者1人1日当たり収益は過去5年において最も高く、前年度比100％以上で推移している。</t>
    <rPh sb="65" eb="67">
      <t>インナイ</t>
    </rPh>
    <rPh sb="73" eb="75">
      <t>ハッセイ</t>
    </rPh>
    <rPh sb="83" eb="85">
      <t>レイワ</t>
    </rPh>
    <rPh sb="86" eb="88">
      <t>ネンド</t>
    </rPh>
    <rPh sb="89" eb="91">
      <t>ジャッカン</t>
    </rPh>
    <rPh sb="91" eb="93">
      <t>テイカ</t>
    </rPh>
    <rPh sb="96" eb="98">
      <t>イッポウ</t>
    </rPh>
    <rPh sb="100" eb="102">
      <t>ジョウイ</t>
    </rPh>
    <rPh sb="103" eb="105">
      <t>シセツ</t>
    </rPh>
    <rPh sb="105" eb="107">
      <t>キジュン</t>
    </rPh>
    <rPh sb="108" eb="110">
      <t>サンテイ</t>
    </rPh>
    <rPh sb="123" eb="125">
      <t>シュウエキ</t>
    </rPh>
    <rPh sb="125" eb="127">
      <t>コウジョウ</t>
    </rPh>
    <rPh sb="128" eb="129">
      <t>ト</t>
    </rPh>
    <rPh sb="130" eb="131">
      <t>ク</t>
    </rPh>
    <rPh sb="133" eb="134">
      <t>スス</t>
    </rPh>
    <rPh sb="136" eb="138">
      <t>ケッカ</t>
    </rPh>
    <rPh sb="139" eb="141">
      <t>レイワ</t>
    </rPh>
    <rPh sb="142" eb="144">
      <t>ネンド</t>
    </rPh>
    <rPh sb="145" eb="147">
      <t>ニュウイン</t>
    </rPh>
    <rPh sb="147" eb="149">
      <t>カンジャ</t>
    </rPh>
    <rPh sb="150" eb="151">
      <t>ニン</t>
    </rPh>
    <rPh sb="152" eb="153">
      <t>ニチ</t>
    </rPh>
    <rPh sb="153" eb="154">
      <t>ア</t>
    </rPh>
    <rPh sb="156" eb="158">
      <t>シュウエキ</t>
    </rPh>
    <rPh sb="167" eb="168">
      <t>モット</t>
    </rPh>
    <rPh sb="169" eb="170">
      <t>タカ</t>
    </rPh>
    <phoneticPr fontId="5"/>
  </si>
  <si>
    <t>平成11年度に国から国立浜松病院の移譲を受け、浜松市リハビリテーション病院を開設したが、病院施設の老朽化が著しい状態であったため、建て替えを行い、平成26年度に新病院を開院している。
医療機器は、新病院開院時に整備した機器が更新時期を迎えるため、順次更新が必要な状態となっている。</t>
    <rPh sb="117" eb="118">
      <t>ムカ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</si>
</sst>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94.9</c:v>
                </c:pt>
                <c:pt idx="1">
                  <c:v>94.7</c:v>
                </c:pt>
                <c:pt idx="2">
                  <c:v>94.7</c:v>
                </c:pt>
                <c:pt idx="3">
                  <c:v>95.2</c:v>
                </c:pt>
                <c:pt idx="4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A-4EC8-A84E-B7A090C8C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72.099999999999994</c:v>
                </c:pt>
                <c:pt idx="1">
                  <c:v>72.900000000000006</c:v>
                </c:pt>
                <c:pt idx="2">
                  <c:v>64.5</c:v>
                </c:pt>
                <c:pt idx="3">
                  <c:v>63.8</c:v>
                </c:pt>
                <c:pt idx="4">
                  <c:v>63.4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A-4EC8-A84E-B7A090C8C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7102</c:v>
                </c:pt>
                <c:pt idx="1">
                  <c:v>7384</c:v>
                </c:pt>
                <c:pt idx="2">
                  <c:v>7942</c:v>
                </c:pt>
                <c:pt idx="3">
                  <c:v>8759</c:v>
                </c:pt>
                <c:pt idx="4">
                  <c:v>10119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2-453A-BDAC-FFDF137E0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12502</c:v>
                </c:pt>
                <c:pt idx="1">
                  <c:v>12970</c:v>
                </c:pt>
                <c:pt idx="2">
                  <c:v>13767</c:v>
                </c:pt>
                <c:pt idx="3">
                  <c:v>14046</c:v>
                </c:pt>
                <c:pt idx="4">
                  <c:v>14550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42-453A-BDAC-FFDF137E0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36655</c:v>
                </c:pt>
                <c:pt idx="1">
                  <c:v>37814</c:v>
                </c:pt>
                <c:pt idx="2">
                  <c:v>39010</c:v>
                </c:pt>
                <c:pt idx="3">
                  <c:v>39654</c:v>
                </c:pt>
                <c:pt idx="4">
                  <c:v>41145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3-40F2-8DAE-558DAB9F8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47924</c:v>
                </c:pt>
                <c:pt idx="1">
                  <c:v>48807</c:v>
                </c:pt>
                <c:pt idx="2">
                  <c:v>51594</c:v>
                </c:pt>
                <c:pt idx="3">
                  <c:v>53805</c:v>
                </c:pt>
                <c:pt idx="4">
                  <c:v>56563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23-40F2-8DAE-558DAB9F8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3</c:v>
                </c:pt>
                <c:pt idx="1">
                  <c:v>1.5</c:v>
                </c:pt>
                <c:pt idx="2">
                  <c:v>7.2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33-4D2B-8A23-56E95F63B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90.8</c:v>
                </c:pt>
                <c:pt idx="1">
                  <c:v>81.900000000000006</c:v>
                </c:pt>
                <c:pt idx="2">
                  <c:v>91.6</c:v>
                </c:pt>
                <c:pt idx="3">
                  <c:v>100.1</c:v>
                </c:pt>
                <c:pt idx="4">
                  <c:v>94.9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33-4D2B-8A23-56E95F63B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92.2</c:v>
                </c:pt>
                <c:pt idx="1">
                  <c:v>92.8</c:v>
                </c:pt>
                <c:pt idx="2">
                  <c:v>92.5</c:v>
                </c:pt>
                <c:pt idx="3">
                  <c:v>92.5</c:v>
                </c:pt>
                <c:pt idx="4">
                  <c:v>93.8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B-4CEC-953D-09C5F7D60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83</c:v>
                </c:pt>
                <c:pt idx="2">
                  <c:v>77.599999999999994</c:v>
                </c:pt>
                <c:pt idx="3">
                  <c:v>79.2</c:v>
                </c:pt>
                <c:pt idx="4">
                  <c:v>78.400000000000006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B-4CEC-953D-09C5F7D60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92.2</c:v>
                </c:pt>
                <c:pt idx="1">
                  <c:v>92.8</c:v>
                </c:pt>
                <c:pt idx="2">
                  <c:v>92.5</c:v>
                </c:pt>
                <c:pt idx="3">
                  <c:v>92.5</c:v>
                </c:pt>
                <c:pt idx="4">
                  <c:v>93.8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8-4B58-9C6F-0267ADF6E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86</c:v>
                </c:pt>
                <c:pt idx="1">
                  <c:v>86</c:v>
                </c:pt>
                <c:pt idx="2">
                  <c:v>80.7</c:v>
                </c:pt>
                <c:pt idx="3">
                  <c:v>82.3</c:v>
                </c:pt>
                <c:pt idx="4">
                  <c:v>81.5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88-4B58-9C6F-0267ADF6E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101.5</c:v>
                </c:pt>
                <c:pt idx="1">
                  <c:v>102.3</c:v>
                </c:pt>
                <c:pt idx="2">
                  <c:v>101.3</c:v>
                </c:pt>
                <c:pt idx="3">
                  <c:v>101.6</c:v>
                </c:pt>
                <c:pt idx="4">
                  <c:v>103.1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7-49A5-B0C9-207C6EB0F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97.5</c:v>
                </c:pt>
                <c:pt idx="1">
                  <c:v>96.9</c:v>
                </c:pt>
                <c:pt idx="2">
                  <c:v>101.8</c:v>
                </c:pt>
                <c:pt idx="3">
                  <c:v>106.2</c:v>
                </c:pt>
                <c:pt idx="4">
                  <c:v>103.5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67-49A5-B0C9-207C6EB0F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32.4</c:v>
                </c:pt>
                <c:pt idx="1">
                  <c:v>36.6</c:v>
                </c:pt>
                <c:pt idx="2">
                  <c:v>40.1</c:v>
                </c:pt>
                <c:pt idx="3">
                  <c:v>43.7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0-4D93-BE4F-BE05EA859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48.6</c:v>
                </c:pt>
                <c:pt idx="1">
                  <c:v>50.8</c:v>
                </c:pt>
                <c:pt idx="2">
                  <c:v>51.4</c:v>
                </c:pt>
                <c:pt idx="3">
                  <c:v>51.9</c:v>
                </c:pt>
                <c:pt idx="4">
                  <c:v>53.8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0-4D93-BE4F-BE05EA859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75.7</c:v>
                </c:pt>
                <c:pt idx="1">
                  <c:v>81.8</c:v>
                </c:pt>
                <c:pt idx="2">
                  <c:v>84.3</c:v>
                </c:pt>
                <c:pt idx="3">
                  <c:v>85.2</c:v>
                </c:pt>
                <c:pt idx="4">
                  <c:v>85.7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C-4BA9-B8F4-851F1B30E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70.099999999999994</c:v>
                </c:pt>
                <c:pt idx="1">
                  <c:v>72.599999999999994</c:v>
                </c:pt>
                <c:pt idx="2">
                  <c:v>71.900000000000006</c:v>
                </c:pt>
                <c:pt idx="3">
                  <c:v>71.2</c:v>
                </c:pt>
                <c:pt idx="4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1C-4BA9-B8F4-851F1B30E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25997240</c:v>
                </c:pt>
                <c:pt idx="1">
                  <c:v>26149636</c:v>
                </c:pt>
                <c:pt idx="2">
                  <c:v>26398942</c:v>
                </c:pt>
                <c:pt idx="3">
                  <c:v>26449773</c:v>
                </c:pt>
                <c:pt idx="4">
                  <c:v>26322831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2-499F-92F3-46AC24426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43785070</c:v>
                </c:pt>
                <c:pt idx="1">
                  <c:v>44436827</c:v>
                </c:pt>
                <c:pt idx="2">
                  <c:v>45896030</c:v>
                </c:pt>
                <c:pt idx="3">
                  <c:v>47415042</c:v>
                </c:pt>
                <c:pt idx="4">
                  <c:v>47985814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52-499F-92F3-46AC24426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8</c:v>
                </c:pt>
                <c:pt idx="1">
                  <c:v>7.7</c:v>
                </c:pt>
                <c:pt idx="2">
                  <c:v>8.4</c:v>
                </c:pt>
                <c:pt idx="3">
                  <c:v>8</c:v>
                </c:pt>
                <c:pt idx="4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6-4182-AB77-E4F60CEC7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20.6</c:v>
                </c:pt>
                <c:pt idx="1">
                  <c:v>20.5</c:v>
                </c:pt>
                <c:pt idx="2">
                  <c:v>20.2</c:v>
                </c:pt>
                <c:pt idx="3">
                  <c:v>20.2</c:v>
                </c:pt>
                <c:pt idx="4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6-4182-AB77-E4F60CEC7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77.8</c:v>
                </c:pt>
                <c:pt idx="1">
                  <c:v>77.400000000000006</c:v>
                </c:pt>
                <c:pt idx="2">
                  <c:v>73.8</c:v>
                </c:pt>
                <c:pt idx="3">
                  <c:v>75</c:v>
                </c:pt>
                <c:pt idx="4">
                  <c:v>72.8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D-4456-BA6A-4862CBA52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59.4</c:v>
                </c:pt>
                <c:pt idx="1">
                  <c:v>59.9</c:v>
                </c:pt>
                <c:pt idx="2">
                  <c:v>63.4</c:v>
                </c:pt>
                <c:pt idx="3">
                  <c:v>61.3</c:v>
                </c:pt>
                <c:pt idx="4">
                  <c:v>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4D-4456-BA6A-4862CBA52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IC40" zoomScaleNormal="100" zoomScaleSheetLayoutView="70" workbookViewId="0">
      <selection activeCell="NJ54" sqref="NJ54:NX67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 x14ac:dyDescent="0.15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 x14ac:dyDescent="0.15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65" t="str">
        <f>データ!H6</f>
        <v>静岡県浜松市　浜松市リハビリテーション病院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 x14ac:dyDescent="0.15">
      <c r="A8" s="2"/>
      <c r="B8" s="78" t="str">
        <f>データ!K6</f>
        <v>当然財務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80"/>
      <c r="AU8" s="78" t="str">
        <f>データ!L6</f>
        <v>病院事業</v>
      </c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80"/>
      <c r="CN8" s="78" t="str">
        <f>データ!M6</f>
        <v>一般病院</v>
      </c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80"/>
      <c r="EG8" s="78" t="str">
        <f>データ!N6</f>
        <v>200床以上～300床未満</v>
      </c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80"/>
      <c r="FZ8" s="78" t="str">
        <f>データ!O7</f>
        <v>非設置</v>
      </c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80"/>
      <c r="ID8" s="81">
        <f>データ!Z6</f>
        <v>180</v>
      </c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3"/>
      <c r="JW8" s="81">
        <f>データ!AA6</f>
        <v>45</v>
      </c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3"/>
      <c r="LP8" s="81" t="str">
        <f>データ!AB6</f>
        <v>-</v>
      </c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3"/>
      <c r="NI8" s="3"/>
      <c r="NJ8" s="84" t="s">
        <v>10</v>
      </c>
      <c r="NK8" s="85"/>
      <c r="NL8" s="72" t="s">
        <v>11</v>
      </c>
      <c r="NM8" s="72"/>
      <c r="NN8" s="72"/>
      <c r="NO8" s="72"/>
      <c r="NP8" s="72"/>
      <c r="NQ8" s="72"/>
      <c r="NR8" s="72"/>
      <c r="NS8" s="72"/>
      <c r="NT8" s="72"/>
      <c r="NU8" s="72"/>
      <c r="NV8" s="72"/>
      <c r="NW8" s="73"/>
      <c r="NX8" s="3"/>
    </row>
    <row r="9" spans="1:388" ht="18.75" customHeight="1" x14ac:dyDescent="0.15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74" t="s">
        <v>20</v>
      </c>
      <c r="NK9" s="75"/>
      <c r="NL9" s="76" t="s">
        <v>21</v>
      </c>
      <c r="NM9" s="76"/>
      <c r="NN9" s="76"/>
      <c r="NO9" s="76"/>
      <c r="NP9" s="76"/>
      <c r="NQ9" s="76"/>
      <c r="NR9" s="76"/>
      <c r="NS9" s="76"/>
      <c r="NT9" s="76"/>
      <c r="NU9" s="76"/>
      <c r="NV9" s="76"/>
      <c r="NW9" s="77"/>
      <c r="NX9" s="3"/>
    </row>
    <row r="10" spans="1:388" ht="18.75" customHeight="1" x14ac:dyDescent="0.15">
      <c r="A10" s="2"/>
      <c r="B10" s="78" t="str">
        <f>データ!P6</f>
        <v>指定管理者(代行制)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80"/>
      <c r="AU10" s="81">
        <f>データ!Q6</f>
        <v>4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3"/>
      <c r="CN10" s="78" t="str">
        <f>データ!R6</f>
        <v>-</v>
      </c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80"/>
      <c r="EG10" s="78" t="str">
        <f>データ!S6</f>
        <v>-</v>
      </c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80"/>
      <c r="FZ10" s="78" t="str">
        <f>データ!T6</f>
        <v>-</v>
      </c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80"/>
      <c r="ID10" s="81" t="str">
        <f>データ!AC6</f>
        <v>-</v>
      </c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  <c r="JC10" s="82"/>
      <c r="JD10" s="82"/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3"/>
      <c r="JW10" s="81" t="str">
        <f>データ!AD6</f>
        <v>-</v>
      </c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3"/>
      <c r="LP10" s="81">
        <f>データ!AE6</f>
        <v>225</v>
      </c>
      <c r="LQ10" s="82"/>
      <c r="LR10" s="82"/>
      <c r="LS10" s="82"/>
      <c r="LT10" s="82"/>
      <c r="LU10" s="82"/>
      <c r="LV10" s="82"/>
      <c r="LW10" s="82"/>
      <c r="LX10" s="82"/>
      <c r="LY10" s="82"/>
      <c r="LZ10" s="82"/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3"/>
      <c r="NI10" s="2"/>
      <c r="NJ10" s="88" t="s">
        <v>22</v>
      </c>
      <c r="NK10" s="89"/>
      <c r="NL10" s="86" t="s">
        <v>23</v>
      </c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7"/>
      <c r="NX10" s="3"/>
    </row>
    <row r="11" spans="1:388" ht="18.75" customHeight="1" x14ac:dyDescent="0.15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1">
        <f>データ!U6</f>
        <v>792704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3"/>
      <c r="AU12" s="81">
        <f>データ!V6</f>
        <v>17424</v>
      </c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3"/>
      <c r="CN12" s="78" t="str">
        <f>データ!W6</f>
        <v>非該当</v>
      </c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80"/>
      <c r="EG12" s="78" t="str">
        <f>データ!X6</f>
        <v>非該当</v>
      </c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80"/>
      <c r="FZ12" s="78" t="str">
        <f>データ!Y6</f>
        <v>１５：１</v>
      </c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80"/>
      <c r="ID12" s="81">
        <f>データ!AF6</f>
        <v>135</v>
      </c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  <c r="IX12" s="82"/>
      <c r="IY12" s="82"/>
      <c r="IZ12" s="82"/>
      <c r="JA12" s="82"/>
      <c r="JB12" s="82"/>
      <c r="JC12" s="82"/>
      <c r="JD12" s="82"/>
      <c r="JE12" s="82"/>
      <c r="JF12" s="82"/>
      <c r="JG12" s="82"/>
      <c r="JH12" s="82"/>
      <c r="JI12" s="82"/>
      <c r="JJ12" s="82"/>
      <c r="JK12" s="82"/>
      <c r="JL12" s="82"/>
      <c r="JM12" s="82"/>
      <c r="JN12" s="82"/>
      <c r="JO12" s="82"/>
      <c r="JP12" s="82"/>
      <c r="JQ12" s="82"/>
      <c r="JR12" s="82"/>
      <c r="JS12" s="82"/>
      <c r="JT12" s="82"/>
      <c r="JU12" s="82"/>
      <c r="JV12" s="83"/>
      <c r="JW12" s="81">
        <f>データ!AG6</f>
        <v>90</v>
      </c>
      <c r="JX12" s="82"/>
      <c r="JY12" s="82"/>
      <c r="JZ12" s="82"/>
      <c r="KA12" s="82"/>
      <c r="KB12" s="82"/>
      <c r="KC12" s="82"/>
      <c r="KD12" s="82"/>
      <c r="KE12" s="82"/>
      <c r="KF12" s="82"/>
      <c r="KG12" s="82"/>
      <c r="KH12" s="82"/>
      <c r="KI12" s="82"/>
      <c r="KJ12" s="82"/>
      <c r="KK12" s="82"/>
      <c r="KL12" s="82"/>
      <c r="KM12" s="82"/>
      <c r="KN12" s="82"/>
      <c r="KO12" s="82"/>
      <c r="KP12" s="82"/>
      <c r="KQ12" s="82"/>
      <c r="KR12" s="82"/>
      <c r="KS12" s="82"/>
      <c r="KT12" s="82"/>
      <c r="KU12" s="82"/>
      <c r="KV12" s="82"/>
      <c r="KW12" s="82"/>
      <c r="KX12" s="82"/>
      <c r="KY12" s="82"/>
      <c r="KZ12" s="82"/>
      <c r="LA12" s="82"/>
      <c r="LB12" s="82"/>
      <c r="LC12" s="82"/>
      <c r="LD12" s="82"/>
      <c r="LE12" s="82"/>
      <c r="LF12" s="82"/>
      <c r="LG12" s="82"/>
      <c r="LH12" s="82"/>
      <c r="LI12" s="82"/>
      <c r="LJ12" s="82"/>
      <c r="LK12" s="82"/>
      <c r="LL12" s="82"/>
      <c r="LM12" s="82"/>
      <c r="LN12" s="82"/>
      <c r="LO12" s="83"/>
      <c r="LP12" s="81">
        <f>データ!AH6</f>
        <v>225</v>
      </c>
      <c r="LQ12" s="82"/>
      <c r="LR12" s="82"/>
      <c r="LS12" s="82"/>
      <c r="LT12" s="82"/>
      <c r="LU12" s="82"/>
      <c r="LV12" s="82"/>
      <c r="LW12" s="82"/>
      <c r="LX12" s="82"/>
      <c r="LY12" s="82"/>
      <c r="LZ12" s="82"/>
      <c r="MA12" s="82"/>
      <c r="MB12" s="82"/>
      <c r="MC12" s="82"/>
      <c r="MD12" s="82"/>
      <c r="ME12" s="82"/>
      <c r="MF12" s="82"/>
      <c r="MG12" s="82"/>
      <c r="MH12" s="82"/>
      <c r="MI12" s="82"/>
      <c r="MJ12" s="82"/>
      <c r="MK12" s="82"/>
      <c r="ML12" s="82"/>
      <c r="MM12" s="82"/>
      <c r="MN12" s="82"/>
      <c r="MO12" s="82"/>
      <c r="MP12" s="82"/>
      <c r="MQ12" s="82"/>
      <c r="MR12" s="82"/>
      <c r="MS12" s="82"/>
      <c r="MT12" s="82"/>
      <c r="MU12" s="82"/>
      <c r="MV12" s="82"/>
      <c r="MW12" s="82"/>
      <c r="MX12" s="82"/>
      <c r="MY12" s="82"/>
      <c r="MZ12" s="82"/>
      <c r="NA12" s="82"/>
      <c r="NB12" s="82"/>
      <c r="NC12" s="82"/>
      <c r="ND12" s="82"/>
      <c r="NE12" s="82"/>
      <c r="NF12" s="82"/>
      <c r="NG12" s="82"/>
      <c r="NH12" s="83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15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5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15">
      <c r="A16" s="7"/>
      <c r="B16" s="8"/>
      <c r="C16" s="9"/>
      <c r="D16" s="9"/>
      <c r="E16" s="9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9"/>
      <c r="NF16" s="9"/>
      <c r="NG16" s="9"/>
      <c r="NH16" s="10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 x14ac:dyDescent="0.15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40</v>
      </c>
      <c r="NK18" s="91"/>
      <c r="NL18" s="91"/>
      <c r="NM18" s="94" t="s">
        <v>41</v>
      </c>
      <c r="NN18" s="95"/>
      <c r="NO18" s="90" t="s">
        <v>40</v>
      </c>
      <c r="NP18" s="91"/>
      <c r="NQ18" s="91"/>
      <c r="NR18" s="94" t="s">
        <v>41</v>
      </c>
      <c r="NS18" s="95"/>
      <c r="NT18" s="90" t="s">
        <v>64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198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H30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R01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R02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R03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R04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H30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R01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R02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R03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R04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H30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R01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R02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R03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R04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H30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R01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R02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R03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R04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101.5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102.3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101.3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101.6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103.1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92.2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92.8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92.5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92.5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93.8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92.2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92.8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92.5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92.5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93.8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94.9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94.7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94.7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95.2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93.3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97.5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96.9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101.8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106.2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103.5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86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86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80.7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82.3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81.5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83.1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83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77.599999999999994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79.2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78.400000000000006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72.099999999999994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72.900000000000006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64.5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63.8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63.4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9" t="s">
        <v>62</v>
      </c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1" t="s">
        <v>65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18" t="s">
        <v>200</v>
      </c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19"/>
      <c r="NX39" s="120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18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19"/>
      <c r="NX40" s="120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18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19"/>
      <c r="NX41" s="120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18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19"/>
      <c r="NX42" s="120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18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19"/>
      <c r="NX43" s="120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18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19"/>
      <c r="NX44" s="120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18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19"/>
      <c r="NX45" s="120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18"/>
      <c r="NK47" s="119"/>
      <c r="NL47" s="119"/>
      <c r="NM47" s="119"/>
      <c r="NN47" s="119"/>
      <c r="NO47" s="119"/>
      <c r="NP47" s="119"/>
      <c r="NQ47" s="119"/>
      <c r="NR47" s="119"/>
      <c r="NS47" s="119"/>
      <c r="NT47" s="119"/>
      <c r="NU47" s="119"/>
      <c r="NV47" s="119"/>
      <c r="NW47" s="119"/>
      <c r="NX47" s="120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18"/>
      <c r="NK48" s="119"/>
      <c r="NL48" s="119"/>
      <c r="NM48" s="119"/>
      <c r="NN48" s="119"/>
      <c r="NO48" s="119"/>
      <c r="NP48" s="119"/>
      <c r="NQ48" s="119"/>
      <c r="NR48" s="119"/>
      <c r="NS48" s="119"/>
      <c r="NT48" s="119"/>
      <c r="NU48" s="119"/>
      <c r="NV48" s="119"/>
      <c r="NW48" s="119"/>
      <c r="NX48" s="120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18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19"/>
      <c r="NX49" s="120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18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19"/>
      <c r="NX50" s="120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21"/>
      <c r="NK51" s="122"/>
      <c r="NL51" s="122"/>
      <c r="NM51" s="122"/>
      <c r="NN51" s="122"/>
      <c r="NO51" s="122"/>
      <c r="NP51" s="122"/>
      <c r="NQ51" s="122"/>
      <c r="NR51" s="122"/>
      <c r="NS51" s="122"/>
      <c r="NT51" s="122"/>
      <c r="NU51" s="122"/>
      <c r="NV51" s="122"/>
      <c r="NW51" s="122"/>
      <c r="NX51" s="123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1" t="s">
        <v>81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H30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R01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R02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R03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R04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H30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R01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R02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R03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R04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H30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R01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R02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R03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R04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H30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R01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R02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R03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R04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18" t="s">
        <v>201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37">
        <f>データ!CA7</f>
        <v>36655</v>
      </c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9"/>
      <c r="AE55" s="137">
        <f>データ!CB7</f>
        <v>37814</v>
      </c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9"/>
      <c r="AT55" s="137">
        <f>データ!CC7</f>
        <v>39010</v>
      </c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9"/>
      <c r="BI55" s="137">
        <f>データ!CD7</f>
        <v>39654</v>
      </c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9"/>
      <c r="BX55" s="137">
        <f>データ!CE7</f>
        <v>41145</v>
      </c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9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37">
        <f>データ!CL7</f>
        <v>7102</v>
      </c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9"/>
      <c r="DS55" s="137">
        <f>データ!CM7</f>
        <v>7384</v>
      </c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9"/>
      <c r="EH55" s="137">
        <f>データ!CN7</f>
        <v>7942</v>
      </c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9"/>
      <c r="EW55" s="137">
        <f>データ!CO7</f>
        <v>8759</v>
      </c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9"/>
      <c r="FL55" s="137">
        <f>データ!CP7</f>
        <v>10119</v>
      </c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9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77.8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77.400000000000006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73.8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75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72.8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8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7.7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8.4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8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8.4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37">
        <f>データ!CF7</f>
        <v>47924</v>
      </c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9"/>
      <c r="AE56" s="137">
        <f>データ!CG7</f>
        <v>48807</v>
      </c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9"/>
      <c r="AT56" s="137">
        <f>データ!CH7</f>
        <v>51594</v>
      </c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9"/>
      <c r="BI56" s="137">
        <f>データ!CI7</f>
        <v>53805</v>
      </c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9"/>
      <c r="BX56" s="137">
        <f>データ!CJ7</f>
        <v>56563</v>
      </c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9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37">
        <f>データ!CQ7</f>
        <v>12502</v>
      </c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9"/>
      <c r="DS56" s="137">
        <f>データ!CR7</f>
        <v>12970</v>
      </c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9"/>
      <c r="EH56" s="137">
        <f>データ!CS7</f>
        <v>13767</v>
      </c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9"/>
      <c r="EW56" s="137">
        <f>データ!CT7</f>
        <v>14046</v>
      </c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9"/>
      <c r="FL56" s="137">
        <f>データ!CU7</f>
        <v>14550</v>
      </c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9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59.4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59.9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63.4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61.3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61.4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20.6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20.5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20.2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20.2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21.1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100" t="s">
        <v>86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1" t="s">
        <v>87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0" t="s">
        <v>199</v>
      </c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2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0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2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0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2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0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2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0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2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0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2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0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2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0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2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H30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R01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R02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R03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R04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H30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R01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R02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R03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R04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H30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R01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R02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R03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R04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H30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R01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R02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R03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R04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0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2"/>
    </row>
    <row r="79" spans="1:388" ht="13.5" customHeight="1" x14ac:dyDescent="0.15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3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1.5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7.2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0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0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32.4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36.6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40.1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43.7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47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75.7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81.8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84.3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85.2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85.7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37">
        <f>データ!EZ7</f>
        <v>25997240</v>
      </c>
      <c r="KH79" s="138"/>
      <c r="KI79" s="138"/>
      <c r="KJ79" s="138"/>
      <c r="KK79" s="138"/>
      <c r="KL79" s="138"/>
      <c r="KM79" s="138"/>
      <c r="KN79" s="138"/>
      <c r="KO79" s="138"/>
      <c r="KP79" s="138"/>
      <c r="KQ79" s="138"/>
      <c r="KR79" s="138"/>
      <c r="KS79" s="138"/>
      <c r="KT79" s="138"/>
      <c r="KU79" s="139"/>
      <c r="KV79" s="137">
        <f>データ!FA7</f>
        <v>26149636</v>
      </c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9"/>
      <c r="LK79" s="137">
        <f>データ!FB7</f>
        <v>26398942</v>
      </c>
      <c r="LL79" s="138"/>
      <c r="LM79" s="138"/>
      <c r="LN79" s="138"/>
      <c r="LO79" s="138"/>
      <c r="LP79" s="138"/>
      <c r="LQ79" s="138"/>
      <c r="LR79" s="138"/>
      <c r="LS79" s="138"/>
      <c r="LT79" s="138"/>
      <c r="LU79" s="138"/>
      <c r="LV79" s="138"/>
      <c r="LW79" s="138"/>
      <c r="LX79" s="138"/>
      <c r="LY79" s="139"/>
      <c r="LZ79" s="137">
        <f>データ!FC7</f>
        <v>26449773</v>
      </c>
      <c r="MA79" s="138"/>
      <c r="MB79" s="138"/>
      <c r="MC79" s="138"/>
      <c r="MD79" s="138"/>
      <c r="ME79" s="138"/>
      <c r="MF79" s="138"/>
      <c r="MG79" s="138"/>
      <c r="MH79" s="138"/>
      <c r="MI79" s="138"/>
      <c r="MJ79" s="138"/>
      <c r="MK79" s="138"/>
      <c r="ML79" s="138"/>
      <c r="MM79" s="138"/>
      <c r="MN79" s="139"/>
      <c r="MO79" s="137">
        <f>データ!FD7</f>
        <v>26322831</v>
      </c>
      <c r="MP79" s="138"/>
      <c r="MQ79" s="138"/>
      <c r="MR79" s="138"/>
      <c r="MS79" s="138"/>
      <c r="MT79" s="138"/>
      <c r="MU79" s="138"/>
      <c r="MV79" s="138"/>
      <c r="MW79" s="138"/>
      <c r="MX79" s="138"/>
      <c r="MY79" s="138"/>
      <c r="MZ79" s="138"/>
      <c r="NA79" s="138"/>
      <c r="NB79" s="138"/>
      <c r="NC79" s="139"/>
      <c r="ND79" s="2"/>
      <c r="NE79" s="2"/>
      <c r="NF79" s="2"/>
      <c r="NG79" s="21"/>
      <c r="NH79" s="15"/>
      <c r="NI79" s="2"/>
      <c r="NJ79" s="140"/>
      <c r="NK79" s="141"/>
      <c r="NL79" s="141"/>
      <c r="NM79" s="141"/>
      <c r="NN79" s="141"/>
      <c r="NO79" s="141"/>
      <c r="NP79" s="141"/>
      <c r="NQ79" s="141"/>
      <c r="NR79" s="141"/>
      <c r="NS79" s="141"/>
      <c r="NT79" s="141"/>
      <c r="NU79" s="141"/>
      <c r="NV79" s="141"/>
      <c r="NW79" s="141"/>
      <c r="NX79" s="142"/>
    </row>
    <row r="80" spans="1:388" ht="13.5" customHeight="1" x14ac:dyDescent="0.15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90.8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81.900000000000006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91.6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100.1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94.9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48.6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50.8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51.4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51.9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53.8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70.099999999999994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72.599999999999994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71.900000000000006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71.2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71.8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37">
        <f>データ!FE7</f>
        <v>43785070</v>
      </c>
      <c r="KH80" s="138"/>
      <c r="KI80" s="138"/>
      <c r="KJ80" s="138"/>
      <c r="KK80" s="138"/>
      <c r="KL80" s="138"/>
      <c r="KM80" s="138"/>
      <c r="KN80" s="138"/>
      <c r="KO80" s="138"/>
      <c r="KP80" s="138"/>
      <c r="KQ80" s="138"/>
      <c r="KR80" s="138"/>
      <c r="KS80" s="138"/>
      <c r="KT80" s="138"/>
      <c r="KU80" s="139"/>
      <c r="KV80" s="137">
        <f>データ!FF7</f>
        <v>44436827</v>
      </c>
      <c r="KW80" s="138"/>
      <c r="KX80" s="138"/>
      <c r="KY80" s="138"/>
      <c r="KZ80" s="138"/>
      <c r="LA80" s="138"/>
      <c r="LB80" s="138"/>
      <c r="LC80" s="138"/>
      <c r="LD80" s="138"/>
      <c r="LE80" s="138"/>
      <c r="LF80" s="138"/>
      <c r="LG80" s="138"/>
      <c r="LH80" s="138"/>
      <c r="LI80" s="138"/>
      <c r="LJ80" s="139"/>
      <c r="LK80" s="137">
        <f>データ!FG7</f>
        <v>45896030</v>
      </c>
      <c r="LL80" s="138"/>
      <c r="LM80" s="138"/>
      <c r="LN80" s="138"/>
      <c r="LO80" s="138"/>
      <c r="LP80" s="138"/>
      <c r="LQ80" s="138"/>
      <c r="LR80" s="138"/>
      <c r="LS80" s="138"/>
      <c r="LT80" s="138"/>
      <c r="LU80" s="138"/>
      <c r="LV80" s="138"/>
      <c r="LW80" s="138"/>
      <c r="LX80" s="138"/>
      <c r="LY80" s="139"/>
      <c r="LZ80" s="137">
        <f>データ!FH7</f>
        <v>47415042</v>
      </c>
      <c r="MA80" s="138"/>
      <c r="MB80" s="138"/>
      <c r="MC80" s="138"/>
      <c r="MD80" s="138"/>
      <c r="ME80" s="138"/>
      <c r="MF80" s="138"/>
      <c r="MG80" s="138"/>
      <c r="MH80" s="138"/>
      <c r="MI80" s="138"/>
      <c r="MJ80" s="138"/>
      <c r="MK80" s="138"/>
      <c r="ML80" s="138"/>
      <c r="MM80" s="138"/>
      <c r="MN80" s="139"/>
      <c r="MO80" s="137">
        <f>データ!FI7</f>
        <v>47985814</v>
      </c>
      <c r="MP80" s="138"/>
      <c r="MQ80" s="138"/>
      <c r="MR80" s="138"/>
      <c r="MS80" s="138"/>
      <c r="MT80" s="138"/>
      <c r="MU80" s="138"/>
      <c r="MV80" s="138"/>
      <c r="MW80" s="138"/>
      <c r="MX80" s="138"/>
      <c r="MY80" s="138"/>
      <c r="MZ80" s="138"/>
      <c r="NA80" s="138"/>
      <c r="NB80" s="138"/>
      <c r="NC80" s="139"/>
      <c r="ND80" s="2"/>
      <c r="NE80" s="2"/>
      <c r="NF80" s="2"/>
      <c r="NG80" s="21"/>
      <c r="NH80" s="15"/>
      <c r="NI80" s="2"/>
      <c r="NJ80" s="140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2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0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2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0"/>
      <c r="NK82" s="141"/>
      <c r="NL82" s="141"/>
      <c r="NM82" s="141"/>
      <c r="NN82" s="141"/>
      <c r="NO82" s="141"/>
      <c r="NP82" s="141"/>
      <c r="NQ82" s="141"/>
      <c r="NR82" s="141"/>
      <c r="NS82" s="141"/>
      <c r="NT82" s="141"/>
      <c r="NU82" s="141"/>
      <c r="NV82" s="141"/>
      <c r="NW82" s="141"/>
      <c r="NX82" s="142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0"/>
      <c r="NK83" s="141"/>
      <c r="NL83" s="141"/>
      <c r="NM83" s="141"/>
      <c r="NN83" s="141"/>
      <c r="NO83" s="141"/>
      <c r="NP83" s="141"/>
      <c r="NQ83" s="141"/>
      <c r="NR83" s="141"/>
      <c r="NS83" s="141"/>
      <c r="NT83" s="141"/>
      <c r="NU83" s="141"/>
      <c r="NV83" s="141"/>
      <c r="NW83" s="141"/>
      <c r="NX83" s="142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3"/>
      <c r="NK84" s="144"/>
      <c r="NL84" s="144"/>
      <c r="NM84" s="144"/>
      <c r="NN84" s="144"/>
      <c r="NO84" s="144"/>
      <c r="NP84" s="144"/>
      <c r="NQ84" s="144"/>
      <c r="NR84" s="144"/>
      <c r="NS84" s="144"/>
      <c r="NT84" s="144"/>
      <c r="NU84" s="144"/>
      <c r="NV84" s="144"/>
      <c r="NW84" s="144"/>
      <c r="NX84" s="145"/>
    </row>
    <row r="85" spans="1:388" x14ac:dyDescent="0.15">
      <c r="B85" s="146" t="s">
        <v>88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  <c r="BI85" s="146"/>
      <c r="BJ85" s="146"/>
      <c r="BK85" s="146"/>
      <c r="BL85" s="146"/>
      <c r="BM85" s="146"/>
      <c r="BN85" s="146"/>
      <c r="BO85" s="146"/>
      <c r="BP85" s="146"/>
      <c r="BQ85" s="146"/>
      <c r="BR85" s="146"/>
      <c r="BS85" s="146"/>
      <c r="BT85" s="146"/>
      <c r="BU85" s="146"/>
      <c r="BV85" s="146"/>
      <c r="BW85" s="146"/>
      <c r="BX85" s="146"/>
      <c r="BY85" s="146"/>
      <c r="BZ85" s="146"/>
      <c r="CA85" s="146"/>
      <c r="CB85" s="146"/>
      <c r="CC85" s="146"/>
      <c r="CD85" s="146"/>
      <c r="CE85" s="146"/>
      <c r="CF85" s="146"/>
      <c r="CG85" s="146"/>
      <c r="CH85" s="146"/>
      <c r="CI85" s="146"/>
      <c r="CJ85" s="146"/>
      <c r="CK85" s="146"/>
      <c r="CL85" s="146"/>
      <c r="CM85" s="146"/>
      <c r="CN85" s="146"/>
      <c r="CO85" s="146"/>
      <c r="CP85" s="146"/>
      <c r="CQ85" s="146"/>
      <c r="CR85" s="146"/>
      <c r="CS85" s="146"/>
      <c r="CT85" s="146"/>
      <c r="CU85" s="146"/>
      <c r="CV85" s="146"/>
      <c r="CW85" s="146"/>
      <c r="CX85" s="146"/>
      <c r="CY85" s="146"/>
      <c r="CZ85" s="146"/>
      <c r="DA85" s="146"/>
      <c r="DB85" s="146"/>
      <c r="DC85" s="146"/>
      <c r="DD85" s="146"/>
      <c r="DE85" s="146"/>
      <c r="DF85" s="146"/>
      <c r="DG85" s="146"/>
      <c r="DH85" s="146"/>
      <c r="DI85" s="146"/>
      <c r="DJ85" s="146"/>
      <c r="DK85" s="146"/>
      <c r="DL85" s="146"/>
      <c r="DM85" s="146"/>
      <c r="DN85" s="146"/>
      <c r="DO85" s="146"/>
      <c r="DP85" s="146"/>
      <c r="DQ85" s="146"/>
      <c r="DR85" s="146"/>
      <c r="DS85" s="146"/>
      <c r="DT85" s="146"/>
      <c r="DU85" s="146"/>
      <c r="DV85" s="146"/>
      <c r="DW85" s="146"/>
      <c r="DX85" s="146"/>
      <c r="DY85" s="146"/>
      <c r="DZ85" s="146"/>
      <c r="EA85" s="146"/>
      <c r="EB85" s="146"/>
      <c r="EC85" s="146"/>
      <c r="ED85" s="146"/>
      <c r="EE85" s="146"/>
      <c r="EF85" s="146"/>
      <c r="EG85" s="146"/>
      <c r="EH85" s="146"/>
      <c r="EI85" s="146"/>
      <c r="EJ85" s="146"/>
      <c r="EK85" s="146"/>
      <c r="EL85" s="146"/>
      <c r="EM85" s="146"/>
      <c r="EN85" s="146"/>
      <c r="EO85" s="146"/>
      <c r="EP85" s="146"/>
      <c r="EQ85" s="146"/>
      <c r="ER85" s="146"/>
      <c r="ES85" s="146"/>
      <c r="ET85" s="146"/>
      <c r="EU85" s="146"/>
      <c r="EV85" s="146"/>
      <c r="EW85" s="146"/>
      <c r="EX85" s="146"/>
      <c r="EY85" s="146"/>
      <c r="EZ85" s="146"/>
      <c r="FA85" s="146"/>
      <c r="FB85" s="146"/>
      <c r="FC85" s="146"/>
      <c r="FD85" s="146"/>
      <c r="FE85" s="146"/>
      <c r="FF85" s="146"/>
      <c r="FG85" s="146"/>
      <c r="FH85" s="146"/>
      <c r="FI85" s="146"/>
      <c r="FJ85" s="146"/>
      <c r="FK85" s="146"/>
      <c r="FL85" s="146"/>
      <c r="FM85" s="146"/>
      <c r="FN85" s="146"/>
      <c r="FO85" s="146"/>
      <c r="FP85" s="146"/>
      <c r="FQ85" s="146"/>
      <c r="FR85" s="146"/>
      <c r="FS85" s="146"/>
      <c r="FT85" s="146"/>
      <c r="FU85" s="146"/>
      <c r="FV85" s="146"/>
      <c r="FW85" s="146"/>
      <c r="FX85" s="146"/>
      <c r="FY85" s="146"/>
      <c r="FZ85" s="146"/>
      <c r="GA85" s="146"/>
      <c r="GB85" s="146"/>
      <c r="GC85" s="146"/>
      <c r="GD85" s="146"/>
      <c r="GE85" s="146"/>
      <c r="GF85" s="146"/>
      <c r="GG85" s="146"/>
      <c r="GH85" s="146"/>
      <c r="GI85" s="146"/>
      <c r="GJ85" s="146"/>
      <c r="GK85" s="146"/>
      <c r="GL85" s="146"/>
      <c r="GM85" s="146"/>
      <c r="GN85" s="146"/>
      <c r="GO85" s="146"/>
      <c r="GP85" s="146"/>
      <c r="GQ85" s="146"/>
      <c r="GR85" s="146"/>
      <c r="GS85" s="146"/>
      <c r="GT85" s="146"/>
      <c r="GU85" s="146"/>
      <c r="GV85" s="146"/>
      <c r="GW85" s="146"/>
      <c r="GX85" s="146"/>
      <c r="GY85" s="146"/>
      <c r="GZ85" s="146"/>
      <c r="HA85" s="146"/>
      <c r="HB85" s="146"/>
      <c r="HC85" s="146"/>
      <c r="HD85" s="146"/>
      <c r="HE85" s="146"/>
      <c r="HF85" s="146"/>
      <c r="HG85" s="146"/>
      <c r="HH85" s="146"/>
      <c r="HI85" s="146"/>
      <c r="HJ85" s="146"/>
      <c r="HK85" s="146"/>
      <c r="HL85" s="146"/>
      <c r="HM85" s="146"/>
      <c r="HN85" s="146"/>
      <c r="HO85" s="146"/>
      <c r="HP85" s="146"/>
      <c r="HQ85" s="146"/>
      <c r="HR85" s="146"/>
      <c r="HS85" s="146"/>
      <c r="HT85" s="146"/>
      <c r="HU85" s="146"/>
      <c r="HV85" s="146"/>
      <c r="HW85" s="146"/>
      <c r="HX85" s="146"/>
      <c r="HY85" s="146"/>
      <c r="HZ85" s="146"/>
      <c r="IA85" s="146"/>
      <c r="IB85" s="146"/>
      <c r="IC85" s="146"/>
      <c r="ID85" s="146"/>
      <c r="IE85" s="146"/>
      <c r="IF85" s="146"/>
      <c r="IG85" s="146"/>
      <c r="IH85" s="146"/>
      <c r="II85" s="146"/>
      <c r="IJ85" s="146"/>
      <c r="IK85" s="146"/>
      <c r="IL85" s="146"/>
      <c r="IM85" s="146"/>
      <c r="IN85" s="146"/>
      <c r="IO85" s="146"/>
      <c r="IP85" s="146"/>
      <c r="IQ85" s="146"/>
      <c r="IR85" s="146"/>
      <c r="IS85" s="146"/>
      <c r="IT85" s="146"/>
      <c r="IU85" s="146"/>
      <c r="IV85" s="146"/>
      <c r="IW85" s="146"/>
      <c r="IX85" s="146"/>
      <c r="IY85" s="146"/>
      <c r="IZ85" s="146"/>
      <c r="JA85" s="146"/>
      <c r="JB85" s="146"/>
      <c r="JC85" s="146"/>
      <c r="JD85" s="146"/>
      <c r="JE85" s="146"/>
      <c r="JF85" s="146"/>
      <c r="JG85" s="146"/>
      <c r="JH85" s="146"/>
      <c r="JI85" s="146"/>
      <c r="JJ85" s="146"/>
      <c r="JK85" s="146"/>
      <c r="JL85" s="146"/>
      <c r="JM85" s="146"/>
      <c r="JN85" s="146"/>
      <c r="JO85" s="146"/>
      <c r="JP85" s="146"/>
      <c r="JQ85" s="146"/>
      <c r="JR85" s="146"/>
      <c r="JS85" s="146"/>
      <c r="JT85" s="146"/>
      <c r="JU85" s="146"/>
      <c r="JV85" s="146"/>
      <c r="JW85" s="146"/>
      <c r="JX85" s="146"/>
      <c r="JY85" s="146"/>
      <c r="JZ85" s="146"/>
      <c r="KA85" s="146"/>
      <c r="KB85" s="146"/>
      <c r="KC85" s="146"/>
      <c r="KD85" s="146"/>
      <c r="KE85" s="146"/>
      <c r="KF85" s="146"/>
      <c r="KG85" s="146"/>
      <c r="KH85" s="146"/>
      <c r="KI85" s="146"/>
      <c r="KJ85" s="146"/>
      <c r="KK85" s="146"/>
      <c r="KL85" s="146"/>
      <c r="KM85" s="146"/>
      <c r="KN85" s="146"/>
      <c r="KO85" s="146"/>
      <c r="KP85" s="146"/>
      <c r="KQ85" s="146"/>
      <c r="KR85" s="146"/>
      <c r="KS85" s="146"/>
      <c r="KT85" s="146"/>
      <c r="KU85" s="146"/>
      <c r="KV85" s="146"/>
      <c r="KW85" s="146"/>
      <c r="KX85" s="146"/>
      <c r="KY85" s="146"/>
      <c r="KZ85" s="146"/>
      <c r="LA85" s="146"/>
      <c r="LB85" s="146"/>
      <c r="LC85" s="146"/>
      <c r="LD85" s="146"/>
      <c r="LE85" s="146"/>
      <c r="LF85" s="146"/>
      <c r="LG85" s="146"/>
      <c r="LH85" s="146"/>
      <c r="LI85" s="146"/>
      <c r="LJ85" s="146"/>
      <c r="LK85" s="146"/>
      <c r="LL85" s="146"/>
      <c r="LM85" s="146"/>
      <c r="LN85" s="146"/>
      <c r="LO85" s="146"/>
      <c r="LP85" s="146"/>
      <c r="LQ85" s="146"/>
      <c r="LR85" s="146"/>
      <c r="LS85" s="146"/>
      <c r="LT85" s="146"/>
      <c r="LU85" s="146"/>
      <c r="LV85" s="146"/>
      <c r="LW85" s="146"/>
      <c r="LX85" s="146"/>
      <c r="LY85" s="146"/>
      <c r="LZ85" s="146"/>
      <c r="MA85" s="146"/>
      <c r="MB85" s="146"/>
      <c r="MC85" s="146"/>
      <c r="MD85" s="146"/>
      <c r="ME85" s="146"/>
      <c r="MF85" s="146"/>
      <c r="MG85" s="146"/>
      <c r="MH85" s="146"/>
      <c r="MI85" s="146"/>
      <c r="MJ85" s="146"/>
      <c r="MK85" s="146"/>
      <c r="ML85" s="146"/>
      <c r="MM85" s="146"/>
      <c r="MN85" s="146"/>
      <c r="MO85" s="146"/>
      <c r="MP85" s="146"/>
      <c r="MQ85" s="146"/>
      <c r="MR85" s="146"/>
      <c r="MS85" s="146"/>
      <c r="MT85" s="146"/>
      <c r="MU85" s="146"/>
      <c r="MV85" s="146"/>
      <c r="MW85" s="146"/>
      <c r="MX85" s="146"/>
      <c r="MY85" s="146"/>
      <c r="MZ85" s="146"/>
      <c r="NA85" s="146"/>
      <c r="NB85" s="146"/>
      <c r="NC85" s="146"/>
      <c r="ND85" s="146"/>
      <c r="NE85" s="146"/>
      <c r="NF85" s="146"/>
      <c r="NG85" s="146"/>
      <c r="NH85" s="146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89</v>
      </c>
      <c r="K89" s="31" t="s">
        <v>90</v>
      </c>
      <c r="L89" s="31" t="s">
        <v>91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6xdn+8QI9Hy6d4Ey7sAMnRHLGw2JoRwlppVHL/7S81+FF7lspuOoLxGam1tFwW57ZIUaYvh9iSOMsc16IcCtNQ==" saltValue="rtJNBFjr7kmVs6OwnihsuA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T18:NV19 NJ18:NL19 NO18:NQ19">
      <formula1>$OC$18:$OC$55</formula1>
    </dataValidation>
  </dataValidations>
  <printOptions horizontalCentered="1" verticalCentered="1"/>
  <pageMargins left="0" right="0" top="0" bottom="0" header="0" footer="0"/>
  <pageSetup paperSize="9" scale="53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97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98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99</v>
      </c>
      <c r="B3" s="36" t="s">
        <v>100</v>
      </c>
      <c r="C3" s="36" t="s">
        <v>101</v>
      </c>
      <c r="D3" s="36" t="s">
        <v>102</v>
      </c>
      <c r="E3" s="36" t="s">
        <v>103</v>
      </c>
      <c r="F3" s="36" t="s">
        <v>104</v>
      </c>
      <c r="G3" s="36" t="s">
        <v>105</v>
      </c>
      <c r="H3" s="37" t="s">
        <v>106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107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108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109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48" t="s">
        <v>110</v>
      </c>
      <c r="AJ4" s="149"/>
      <c r="AK4" s="149"/>
      <c r="AL4" s="149"/>
      <c r="AM4" s="149"/>
      <c r="AN4" s="149"/>
      <c r="AO4" s="149"/>
      <c r="AP4" s="149"/>
      <c r="AQ4" s="149"/>
      <c r="AR4" s="149"/>
      <c r="AS4" s="150"/>
      <c r="AT4" s="151" t="s">
        <v>111</v>
      </c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51" t="s">
        <v>112</v>
      </c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8" t="s">
        <v>113</v>
      </c>
      <c r="BQ4" s="149"/>
      <c r="BR4" s="149"/>
      <c r="BS4" s="149"/>
      <c r="BT4" s="149"/>
      <c r="BU4" s="149"/>
      <c r="BV4" s="149"/>
      <c r="BW4" s="149"/>
      <c r="BX4" s="149"/>
      <c r="BY4" s="149"/>
      <c r="BZ4" s="150"/>
      <c r="CA4" s="147" t="s">
        <v>114</v>
      </c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51" t="s">
        <v>115</v>
      </c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 t="s">
        <v>116</v>
      </c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 t="s">
        <v>117</v>
      </c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51" t="s">
        <v>118</v>
      </c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8" t="s">
        <v>119</v>
      </c>
      <c r="EE4" s="149"/>
      <c r="EF4" s="149"/>
      <c r="EG4" s="149"/>
      <c r="EH4" s="149"/>
      <c r="EI4" s="149"/>
      <c r="EJ4" s="149"/>
      <c r="EK4" s="149"/>
      <c r="EL4" s="149"/>
      <c r="EM4" s="149"/>
      <c r="EN4" s="150"/>
      <c r="EO4" s="147" t="s">
        <v>120</v>
      </c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 t="s">
        <v>121</v>
      </c>
      <c r="FA4" s="147"/>
      <c r="FB4" s="147"/>
      <c r="FC4" s="147"/>
      <c r="FD4" s="147"/>
      <c r="FE4" s="147"/>
      <c r="FF4" s="147"/>
      <c r="FG4" s="147"/>
      <c r="FH4" s="147"/>
      <c r="FI4" s="147"/>
      <c r="FJ4" s="147"/>
    </row>
    <row r="5" spans="1:166" x14ac:dyDescent="0.15">
      <c r="A5" s="35" t="s">
        <v>122</v>
      </c>
      <c r="B5" s="48"/>
      <c r="C5" s="48"/>
      <c r="D5" s="48"/>
      <c r="E5" s="48"/>
      <c r="F5" s="48"/>
      <c r="G5" s="48"/>
      <c r="H5" s="49" t="s">
        <v>123</v>
      </c>
      <c r="I5" s="49" t="s">
        <v>124</v>
      </c>
      <c r="J5" s="49" t="s">
        <v>125</v>
      </c>
      <c r="K5" s="49" t="s">
        <v>1</v>
      </c>
      <c r="L5" s="49" t="s">
        <v>2</v>
      </c>
      <c r="M5" s="49" t="s">
        <v>3</v>
      </c>
      <c r="N5" s="49" t="s">
        <v>126</v>
      </c>
      <c r="O5" s="49" t="s">
        <v>5</v>
      </c>
      <c r="P5" s="49" t="s">
        <v>127</v>
      </c>
      <c r="Q5" s="49" t="s">
        <v>128</v>
      </c>
      <c r="R5" s="49" t="s">
        <v>129</v>
      </c>
      <c r="S5" s="49" t="s">
        <v>130</v>
      </c>
      <c r="T5" s="49" t="s">
        <v>131</v>
      </c>
      <c r="U5" s="49" t="s">
        <v>132</v>
      </c>
      <c r="V5" s="49" t="s">
        <v>133</v>
      </c>
      <c r="W5" s="49" t="s">
        <v>134</v>
      </c>
      <c r="X5" s="49" t="s">
        <v>135</v>
      </c>
      <c r="Y5" s="49" t="s">
        <v>136</v>
      </c>
      <c r="Z5" s="49" t="s">
        <v>137</v>
      </c>
      <c r="AA5" s="49" t="s">
        <v>138</v>
      </c>
      <c r="AB5" s="49" t="s">
        <v>139</v>
      </c>
      <c r="AC5" s="49" t="s">
        <v>140</v>
      </c>
      <c r="AD5" s="49" t="s">
        <v>141</v>
      </c>
      <c r="AE5" s="49" t="s">
        <v>142</v>
      </c>
      <c r="AF5" s="49" t="s">
        <v>143</v>
      </c>
      <c r="AG5" s="49" t="s">
        <v>144</v>
      </c>
      <c r="AH5" s="49" t="s">
        <v>145</v>
      </c>
      <c r="AI5" s="49" t="s">
        <v>146</v>
      </c>
      <c r="AJ5" s="49" t="s">
        <v>147</v>
      </c>
      <c r="AK5" s="49" t="s">
        <v>148</v>
      </c>
      <c r="AL5" s="49" t="s">
        <v>149</v>
      </c>
      <c r="AM5" s="49" t="s">
        <v>150</v>
      </c>
      <c r="AN5" s="49" t="s">
        <v>151</v>
      </c>
      <c r="AO5" s="49" t="s">
        <v>152</v>
      </c>
      <c r="AP5" s="49" t="s">
        <v>153</v>
      </c>
      <c r="AQ5" s="49" t="s">
        <v>154</v>
      </c>
      <c r="AR5" s="49" t="s">
        <v>155</v>
      </c>
      <c r="AS5" s="49" t="s">
        <v>156</v>
      </c>
      <c r="AT5" s="49" t="s">
        <v>146</v>
      </c>
      <c r="AU5" s="49" t="s">
        <v>157</v>
      </c>
      <c r="AV5" s="49" t="s">
        <v>158</v>
      </c>
      <c r="AW5" s="49" t="s">
        <v>159</v>
      </c>
      <c r="AX5" s="49" t="s">
        <v>160</v>
      </c>
      <c r="AY5" s="49" t="s">
        <v>151</v>
      </c>
      <c r="AZ5" s="49" t="s">
        <v>152</v>
      </c>
      <c r="BA5" s="49" t="s">
        <v>153</v>
      </c>
      <c r="BB5" s="49" t="s">
        <v>154</v>
      </c>
      <c r="BC5" s="49" t="s">
        <v>155</v>
      </c>
      <c r="BD5" s="49" t="s">
        <v>156</v>
      </c>
      <c r="BE5" s="49" t="s">
        <v>161</v>
      </c>
      <c r="BF5" s="49" t="s">
        <v>162</v>
      </c>
      <c r="BG5" s="49" t="s">
        <v>163</v>
      </c>
      <c r="BH5" s="49" t="s">
        <v>164</v>
      </c>
      <c r="BI5" s="49" t="s">
        <v>150</v>
      </c>
      <c r="BJ5" s="49" t="s">
        <v>151</v>
      </c>
      <c r="BK5" s="49" t="s">
        <v>152</v>
      </c>
      <c r="BL5" s="49" t="s">
        <v>153</v>
      </c>
      <c r="BM5" s="49" t="s">
        <v>154</v>
      </c>
      <c r="BN5" s="49" t="s">
        <v>155</v>
      </c>
      <c r="BO5" s="49" t="s">
        <v>156</v>
      </c>
      <c r="BP5" s="49" t="s">
        <v>161</v>
      </c>
      <c r="BQ5" s="49" t="s">
        <v>165</v>
      </c>
      <c r="BR5" s="49" t="s">
        <v>166</v>
      </c>
      <c r="BS5" s="49" t="s">
        <v>164</v>
      </c>
      <c r="BT5" s="49" t="s">
        <v>167</v>
      </c>
      <c r="BU5" s="49" t="s">
        <v>151</v>
      </c>
      <c r="BV5" s="49" t="s">
        <v>152</v>
      </c>
      <c r="BW5" s="49" t="s">
        <v>153</v>
      </c>
      <c r="BX5" s="49" t="s">
        <v>154</v>
      </c>
      <c r="BY5" s="49" t="s">
        <v>155</v>
      </c>
      <c r="BZ5" s="49" t="s">
        <v>156</v>
      </c>
      <c r="CA5" s="49" t="s">
        <v>161</v>
      </c>
      <c r="CB5" s="49" t="s">
        <v>165</v>
      </c>
      <c r="CC5" s="49" t="s">
        <v>148</v>
      </c>
      <c r="CD5" s="49" t="s">
        <v>168</v>
      </c>
      <c r="CE5" s="49" t="s">
        <v>150</v>
      </c>
      <c r="CF5" s="49" t="s">
        <v>151</v>
      </c>
      <c r="CG5" s="49" t="s">
        <v>152</v>
      </c>
      <c r="CH5" s="49" t="s">
        <v>153</v>
      </c>
      <c r="CI5" s="49" t="s">
        <v>154</v>
      </c>
      <c r="CJ5" s="49" t="s">
        <v>155</v>
      </c>
      <c r="CK5" s="49" t="s">
        <v>156</v>
      </c>
      <c r="CL5" s="49" t="s">
        <v>169</v>
      </c>
      <c r="CM5" s="49" t="s">
        <v>147</v>
      </c>
      <c r="CN5" s="49" t="s">
        <v>166</v>
      </c>
      <c r="CO5" s="49" t="s">
        <v>170</v>
      </c>
      <c r="CP5" s="49" t="s">
        <v>171</v>
      </c>
      <c r="CQ5" s="49" t="s">
        <v>151</v>
      </c>
      <c r="CR5" s="49" t="s">
        <v>152</v>
      </c>
      <c r="CS5" s="49" t="s">
        <v>153</v>
      </c>
      <c r="CT5" s="49" t="s">
        <v>154</v>
      </c>
      <c r="CU5" s="49" t="s">
        <v>155</v>
      </c>
      <c r="CV5" s="49" t="s">
        <v>156</v>
      </c>
      <c r="CW5" s="49" t="s">
        <v>146</v>
      </c>
      <c r="CX5" s="49" t="s">
        <v>165</v>
      </c>
      <c r="CY5" s="49" t="s">
        <v>166</v>
      </c>
      <c r="CZ5" s="49" t="s">
        <v>168</v>
      </c>
      <c r="DA5" s="49" t="s">
        <v>171</v>
      </c>
      <c r="DB5" s="49" t="s">
        <v>151</v>
      </c>
      <c r="DC5" s="49" t="s">
        <v>152</v>
      </c>
      <c r="DD5" s="49" t="s">
        <v>153</v>
      </c>
      <c r="DE5" s="49" t="s">
        <v>154</v>
      </c>
      <c r="DF5" s="49" t="s">
        <v>155</v>
      </c>
      <c r="DG5" s="49" t="s">
        <v>156</v>
      </c>
      <c r="DH5" s="49" t="s">
        <v>172</v>
      </c>
      <c r="DI5" s="49" t="s">
        <v>165</v>
      </c>
      <c r="DJ5" s="49" t="s">
        <v>148</v>
      </c>
      <c r="DK5" s="49" t="s">
        <v>149</v>
      </c>
      <c r="DL5" s="49" t="s">
        <v>150</v>
      </c>
      <c r="DM5" s="49" t="s">
        <v>151</v>
      </c>
      <c r="DN5" s="49" t="s">
        <v>152</v>
      </c>
      <c r="DO5" s="49" t="s">
        <v>153</v>
      </c>
      <c r="DP5" s="49" t="s">
        <v>154</v>
      </c>
      <c r="DQ5" s="49" t="s">
        <v>155</v>
      </c>
      <c r="DR5" s="49" t="s">
        <v>156</v>
      </c>
      <c r="DS5" s="49" t="s">
        <v>173</v>
      </c>
      <c r="DT5" s="49" t="s">
        <v>165</v>
      </c>
      <c r="DU5" s="49" t="s">
        <v>148</v>
      </c>
      <c r="DV5" s="49" t="s">
        <v>149</v>
      </c>
      <c r="DW5" s="49" t="s">
        <v>174</v>
      </c>
      <c r="DX5" s="49" t="s">
        <v>151</v>
      </c>
      <c r="DY5" s="49" t="s">
        <v>152</v>
      </c>
      <c r="DZ5" s="49" t="s">
        <v>153</v>
      </c>
      <c r="EA5" s="49" t="s">
        <v>154</v>
      </c>
      <c r="EB5" s="49" t="s">
        <v>155</v>
      </c>
      <c r="EC5" s="49" t="s">
        <v>156</v>
      </c>
      <c r="ED5" s="49" t="s">
        <v>173</v>
      </c>
      <c r="EE5" s="49" t="s">
        <v>165</v>
      </c>
      <c r="EF5" s="49" t="s">
        <v>158</v>
      </c>
      <c r="EG5" s="49" t="s">
        <v>149</v>
      </c>
      <c r="EH5" s="49" t="s">
        <v>167</v>
      </c>
      <c r="EI5" s="49" t="s">
        <v>151</v>
      </c>
      <c r="EJ5" s="49" t="s">
        <v>152</v>
      </c>
      <c r="EK5" s="49" t="s">
        <v>153</v>
      </c>
      <c r="EL5" s="49" t="s">
        <v>154</v>
      </c>
      <c r="EM5" s="49" t="s">
        <v>155</v>
      </c>
      <c r="EN5" s="49" t="s">
        <v>156</v>
      </c>
      <c r="EO5" s="49" t="s">
        <v>175</v>
      </c>
      <c r="EP5" s="49" t="s">
        <v>176</v>
      </c>
      <c r="EQ5" s="49" t="s">
        <v>166</v>
      </c>
      <c r="ER5" s="49" t="s">
        <v>164</v>
      </c>
      <c r="ES5" s="49" t="s">
        <v>177</v>
      </c>
      <c r="ET5" s="49" t="s">
        <v>151</v>
      </c>
      <c r="EU5" s="49" t="s">
        <v>152</v>
      </c>
      <c r="EV5" s="49" t="s">
        <v>153</v>
      </c>
      <c r="EW5" s="49" t="s">
        <v>154</v>
      </c>
      <c r="EX5" s="49" t="s">
        <v>155</v>
      </c>
      <c r="EY5" s="49" t="s">
        <v>178</v>
      </c>
      <c r="EZ5" s="49" t="s">
        <v>161</v>
      </c>
      <c r="FA5" s="49" t="s">
        <v>165</v>
      </c>
      <c r="FB5" s="49" t="s">
        <v>179</v>
      </c>
      <c r="FC5" s="49" t="s">
        <v>164</v>
      </c>
      <c r="FD5" s="49" t="s">
        <v>150</v>
      </c>
      <c r="FE5" s="49" t="s">
        <v>151</v>
      </c>
      <c r="FF5" s="49" t="s">
        <v>152</v>
      </c>
      <c r="FG5" s="49" t="s">
        <v>153</v>
      </c>
      <c r="FH5" s="49" t="s">
        <v>154</v>
      </c>
      <c r="FI5" s="49" t="s">
        <v>155</v>
      </c>
      <c r="FJ5" s="49" t="s">
        <v>156</v>
      </c>
    </row>
    <row r="6" spans="1:166" s="54" customFormat="1" x14ac:dyDescent="0.15">
      <c r="A6" s="35" t="s">
        <v>180</v>
      </c>
      <c r="B6" s="50">
        <f>B8</f>
        <v>2022</v>
      </c>
      <c r="C6" s="50">
        <f t="shared" ref="C6:M6" si="2">C8</f>
        <v>221309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2</v>
      </c>
      <c r="H6" s="152" t="str">
        <f>IF(H8&lt;&gt;I8,H8,"")&amp;IF(I8&lt;&gt;J8,I8,"")&amp;"　"&amp;J8</f>
        <v>静岡県浜松市　浜松市リハビリテーション病院</v>
      </c>
      <c r="I6" s="153"/>
      <c r="J6" s="154"/>
      <c r="K6" s="50" t="str">
        <f t="shared" si="2"/>
        <v>当然財務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200床以上～300床未満</v>
      </c>
      <c r="O6" s="50" t="str">
        <f>O8</f>
        <v>非設置</v>
      </c>
      <c r="P6" s="50" t="str">
        <f>P8</f>
        <v>指定管理者(代行制)</v>
      </c>
      <c r="Q6" s="51">
        <f t="shared" ref="Q6:AH6" si="3">Q8</f>
        <v>4</v>
      </c>
      <c r="R6" s="50" t="str">
        <f t="shared" si="3"/>
        <v>-</v>
      </c>
      <c r="S6" s="50" t="str">
        <f t="shared" si="3"/>
        <v>-</v>
      </c>
      <c r="T6" s="50" t="str">
        <f t="shared" si="3"/>
        <v>-</v>
      </c>
      <c r="U6" s="51">
        <f>U8</f>
        <v>792704</v>
      </c>
      <c r="V6" s="51">
        <f>V8</f>
        <v>17424</v>
      </c>
      <c r="W6" s="50" t="str">
        <f>W8</f>
        <v>非該当</v>
      </c>
      <c r="X6" s="50" t="str">
        <f t="shared" ref="X6" si="4">X8</f>
        <v>非該当</v>
      </c>
      <c r="Y6" s="50" t="str">
        <f t="shared" si="3"/>
        <v>１５：１</v>
      </c>
      <c r="Z6" s="51">
        <f t="shared" si="3"/>
        <v>180</v>
      </c>
      <c r="AA6" s="51">
        <f t="shared" si="3"/>
        <v>45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225</v>
      </c>
      <c r="AF6" s="51">
        <f t="shared" si="3"/>
        <v>135</v>
      </c>
      <c r="AG6" s="51">
        <f t="shared" si="3"/>
        <v>90</v>
      </c>
      <c r="AH6" s="51">
        <f t="shared" si="3"/>
        <v>225</v>
      </c>
      <c r="AI6" s="52">
        <f>IF(AI8="-",NA(),AI8)</f>
        <v>101.5</v>
      </c>
      <c r="AJ6" s="52">
        <f t="shared" ref="AJ6:AR6" si="5">IF(AJ8="-",NA(),AJ8)</f>
        <v>102.3</v>
      </c>
      <c r="AK6" s="52">
        <f t="shared" si="5"/>
        <v>101.3</v>
      </c>
      <c r="AL6" s="52">
        <f t="shared" si="5"/>
        <v>101.6</v>
      </c>
      <c r="AM6" s="52">
        <f t="shared" si="5"/>
        <v>103.1</v>
      </c>
      <c r="AN6" s="52">
        <f t="shared" si="5"/>
        <v>97.5</v>
      </c>
      <c r="AO6" s="52">
        <f t="shared" si="5"/>
        <v>96.9</v>
      </c>
      <c r="AP6" s="52">
        <f t="shared" si="5"/>
        <v>101.8</v>
      </c>
      <c r="AQ6" s="52">
        <f t="shared" si="5"/>
        <v>106.2</v>
      </c>
      <c r="AR6" s="52">
        <f t="shared" si="5"/>
        <v>103.5</v>
      </c>
      <c r="AS6" s="52" t="str">
        <f>IF(AS8="-","【-】","【"&amp;SUBSTITUTE(TEXT(AS8,"#,##0.0"),"-","△")&amp;"】")</f>
        <v>【103.5】</v>
      </c>
      <c r="AT6" s="52">
        <f>IF(AT8="-",NA(),AT8)</f>
        <v>92.2</v>
      </c>
      <c r="AU6" s="52">
        <f t="shared" ref="AU6:BC6" si="6">IF(AU8="-",NA(),AU8)</f>
        <v>92.8</v>
      </c>
      <c r="AV6" s="52">
        <f t="shared" si="6"/>
        <v>92.5</v>
      </c>
      <c r="AW6" s="52">
        <f t="shared" si="6"/>
        <v>92.5</v>
      </c>
      <c r="AX6" s="52">
        <f t="shared" si="6"/>
        <v>93.8</v>
      </c>
      <c r="AY6" s="52">
        <f t="shared" si="6"/>
        <v>86</v>
      </c>
      <c r="AZ6" s="52">
        <f t="shared" si="6"/>
        <v>86</v>
      </c>
      <c r="BA6" s="52">
        <f t="shared" si="6"/>
        <v>80.7</v>
      </c>
      <c r="BB6" s="52">
        <f t="shared" si="6"/>
        <v>82.3</v>
      </c>
      <c r="BC6" s="52">
        <f t="shared" si="6"/>
        <v>81.5</v>
      </c>
      <c r="BD6" s="52" t="str">
        <f>IF(BD8="-","【-】","【"&amp;SUBSTITUTE(TEXT(BD8,"#,##0.0"),"-","△")&amp;"】")</f>
        <v>【86.4】</v>
      </c>
      <c r="BE6" s="52">
        <f>IF(BE8="-",NA(),BE8)</f>
        <v>92.2</v>
      </c>
      <c r="BF6" s="52">
        <f t="shared" ref="BF6:BN6" si="7">IF(BF8="-",NA(),BF8)</f>
        <v>92.8</v>
      </c>
      <c r="BG6" s="52">
        <f t="shared" si="7"/>
        <v>92.5</v>
      </c>
      <c r="BH6" s="52">
        <f t="shared" si="7"/>
        <v>92.5</v>
      </c>
      <c r="BI6" s="52">
        <f t="shared" si="7"/>
        <v>93.8</v>
      </c>
      <c r="BJ6" s="52">
        <f t="shared" si="7"/>
        <v>83.1</v>
      </c>
      <c r="BK6" s="52">
        <f t="shared" si="7"/>
        <v>83</v>
      </c>
      <c r="BL6" s="52">
        <f t="shared" si="7"/>
        <v>77.599999999999994</v>
      </c>
      <c r="BM6" s="52">
        <f t="shared" si="7"/>
        <v>79.2</v>
      </c>
      <c r="BN6" s="52">
        <f t="shared" si="7"/>
        <v>78.400000000000006</v>
      </c>
      <c r="BO6" s="52" t="str">
        <f>IF(BO8="-","【-】","【"&amp;SUBSTITUTE(TEXT(BO8,"#,##0.0"),"-","△")&amp;"】")</f>
        <v>【83.7】</v>
      </c>
      <c r="BP6" s="52">
        <f>IF(BP8="-",NA(),BP8)</f>
        <v>94.9</v>
      </c>
      <c r="BQ6" s="52">
        <f t="shared" ref="BQ6:BY6" si="8">IF(BQ8="-",NA(),BQ8)</f>
        <v>94.7</v>
      </c>
      <c r="BR6" s="52">
        <f t="shared" si="8"/>
        <v>94.7</v>
      </c>
      <c r="BS6" s="52">
        <f t="shared" si="8"/>
        <v>95.2</v>
      </c>
      <c r="BT6" s="52">
        <f t="shared" si="8"/>
        <v>93.3</v>
      </c>
      <c r="BU6" s="52">
        <f t="shared" si="8"/>
        <v>72.099999999999994</v>
      </c>
      <c r="BV6" s="52">
        <f t="shared" si="8"/>
        <v>72.900000000000006</v>
      </c>
      <c r="BW6" s="52">
        <f t="shared" si="8"/>
        <v>64.5</v>
      </c>
      <c r="BX6" s="52">
        <f t="shared" si="8"/>
        <v>63.8</v>
      </c>
      <c r="BY6" s="52">
        <f t="shared" si="8"/>
        <v>63.4</v>
      </c>
      <c r="BZ6" s="52" t="str">
        <f>IF(BZ8="-","【-】","【"&amp;SUBSTITUTE(TEXT(BZ8,"#,##0.0"),"-","△")&amp;"】")</f>
        <v>【66.8】</v>
      </c>
      <c r="CA6" s="53">
        <f>IF(CA8="-",NA(),CA8)</f>
        <v>36655</v>
      </c>
      <c r="CB6" s="53">
        <f t="shared" ref="CB6:CJ6" si="9">IF(CB8="-",NA(),CB8)</f>
        <v>37814</v>
      </c>
      <c r="CC6" s="53">
        <f t="shared" si="9"/>
        <v>39010</v>
      </c>
      <c r="CD6" s="53">
        <f t="shared" si="9"/>
        <v>39654</v>
      </c>
      <c r="CE6" s="53">
        <f t="shared" si="9"/>
        <v>41145</v>
      </c>
      <c r="CF6" s="53">
        <f t="shared" si="9"/>
        <v>47924</v>
      </c>
      <c r="CG6" s="53">
        <f t="shared" si="9"/>
        <v>48807</v>
      </c>
      <c r="CH6" s="53">
        <f t="shared" si="9"/>
        <v>51594</v>
      </c>
      <c r="CI6" s="53">
        <f t="shared" si="9"/>
        <v>53805</v>
      </c>
      <c r="CJ6" s="53">
        <f t="shared" si="9"/>
        <v>56563</v>
      </c>
      <c r="CK6" s="52" t="str">
        <f>IF(CK8="-","【-】","【"&amp;SUBSTITUTE(TEXT(CK8,"#,##0"),"-","△")&amp;"】")</f>
        <v>【61,837】</v>
      </c>
      <c r="CL6" s="53">
        <f>IF(CL8="-",NA(),CL8)</f>
        <v>7102</v>
      </c>
      <c r="CM6" s="53">
        <f t="shared" ref="CM6:CU6" si="10">IF(CM8="-",NA(),CM8)</f>
        <v>7384</v>
      </c>
      <c r="CN6" s="53">
        <f t="shared" si="10"/>
        <v>7942</v>
      </c>
      <c r="CO6" s="53">
        <f t="shared" si="10"/>
        <v>8759</v>
      </c>
      <c r="CP6" s="53">
        <f t="shared" si="10"/>
        <v>10119</v>
      </c>
      <c r="CQ6" s="53">
        <f t="shared" si="10"/>
        <v>12502</v>
      </c>
      <c r="CR6" s="53">
        <f t="shared" si="10"/>
        <v>12970</v>
      </c>
      <c r="CS6" s="53">
        <f t="shared" si="10"/>
        <v>13767</v>
      </c>
      <c r="CT6" s="53">
        <f t="shared" si="10"/>
        <v>14046</v>
      </c>
      <c r="CU6" s="53">
        <f t="shared" si="10"/>
        <v>14550</v>
      </c>
      <c r="CV6" s="52" t="str">
        <f>IF(CV8="-","【-】","【"&amp;SUBSTITUTE(TEXT(CV8,"#,##0"),"-","△")&amp;"】")</f>
        <v>【17,600】</v>
      </c>
      <c r="CW6" s="52">
        <f>IF(CW8="-",NA(),CW8)</f>
        <v>77.8</v>
      </c>
      <c r="CX6" s="52">
        <f t="shared" ref="CX6:DF6" si="11">IF(CX8="-",NA(),CX8)</f>
        <v>77.400000000000006</v>
      </c>
      <c r="CY6" s="52">
        <f t="shared" si="11"/>
        <v>73.8</v>
      </c>
      <c r="CZ6" s="52">
        <f t="shared" si="11"/>
        <v>75</v>
      </c>
      <c r="DA6" s="52">
        <f t="shared" si="11"/>
        <v>72.8</v>
      </c>
      <c r="DB6" s="52">
        <f t="shared" si="11"/>
        <v>59.4</v>
      </c>
      <c r="DC6" s="52">
        <f t="shared" si="11"/>
        <v>59.9</v>
      </c>
      <c r="DD6" s="52">
        <f t="shared" si="11"/>
        <v>63.4</v>
      </c>
      <c r="DE6" s="52">
        <f t="shared" si="11"/>
        <v>61.3</v>
      </c>
      <c r="DF6" s="52">
        <f t="shared" si="11"/>
        <v>61.4</v>
      </c>
      <c r="DG6" s="52" t="str">
        <f>IF(DG8="-","【-】","【"&amp;SUBSTITUTE(TEXT(DG8,"#,##0.0"),"-","△")&amp;"】")</f>
        <v>【55.6】</v>
      </c>
      <c r="DH6" s="52">
        <f>IF(DH8="-",NA(),DH8)</f>
        <v>8</v>
      </c>
      <c r="DI6" s="52">
        <f t="shared" ref="DI6:DQ6" si="12">IF(DI8="-",NA(),DI8)</f>
        <v>7.7</v>
      </c>
      <c r="DJ6" s="52">
        <f t="shared" si="12"/>
        <v>8.4</v>
      </c>
      <c r="DK6" s="52">
        <f t="shared" si="12"/>
        <v>8</v>
      </c>
      <c r="DL6" s="52">
        <f t="shared" si="12"/>
        <v>8.4</v>
      </c>
      <c r="DM6" s="52">
        <f t="shared" si="12"/>
        <v>20.6</v>
      </c>
      <c r="DN6" s="52">
        <f t="shared" si="12"/>
        <v>20.5</v>
      </c>
      <c r="DO6" s="52">
        <f t="shared" si="12"/>
        <v>20.2</v>
      </c>
      <c r="DP6" s="52">
        <f t="shared" si="12"/>
        <v>20.2</v>
      </c>
      <c r="DQ6" s="52">
        <f t="shared" si="12"/>
        <v>21.1</v>
      </c>
      <c r="DR6" s="52" t="str">
        <f>IF(DR8="-","【-】","【"&amp;SUBSTITUTE(TEXT(DR8,"#,##0.0"),"-","△")&amp;"】")</f>
        <v>【25.1】</v>
      </c>
      <c r="DS6" s="52">
        <f>IF(DS8="-",NA(),DS8)</f>
        <v>3</v>
      </c>
      <c r="DT6" s="52">
        <f t="shared" ref="DT6:EB6" si="13">IF(DT8="-",NA(),DT8)</f>
        <v>1.5</v>
      </c>
      <c r="DU6" s="52">
        <f t="shared" si="13"/>
        <v>7.2</v>
      </c>
      <c r="DV6" s="52">
        <f t="shared" si="13"/>
        <v>0</v>
      </c>
      <c r="DW6" s="52">
        <f t="shared" si="13"/>
        <v>0</v>
      </c>
      <c r="DX6" s="52">
        <f t="shared" si="13"/>
        <v>90.8</v>
      </c>
      <c r="DY6" s="52">
        <f t="shared" si="13"/>
        <v>81.900000000000006</v>
      </c>
      <c r="DZ6" s="52">
        <f t="shared" si="13"/>
        <v>91.6</v>
      </c>
      <c r="EA6" s="52">
        <f t="shared" si="13"/>
        <v>100.1</v>
      </c>
      <c r="EB6" s="52">
        <f t="shared" si="13"/>
        <v>94.9</v>
      </c>
      <c r="EC6" s="52" t="str">
        <f>IF(EC8="-","【-】","【"&amp;SUBSTITUTE(TEXT(EC8,"#,##0.0"),"-","△")&amp;"】")</f>
        <v>【63.0】</v>
      </c>
      <c r="ED6" s="52">
        <f>IF(ED8="-",NA(),ED8)</f>
        <v>32.4</v>
      </c>
      <c r="EE6" s="52">
        <f t="shared" ref="EE6:EM6" si="14">IF(EE8="-",NA(),EE8)</f>
        <v>36.6</v>
      </c>
      <c r="EF6" s="52">
        <f t="shared" si="14"/>
        <v>40.1</v>
      </c>
      <c r="EG6" s="52">
        <f t="shared" si="14"/>
        <v>43.7</v>
      </c>
      <c r="EH6" s="52">
        <f t="shared" si="14"/>
        <v>47</v>
      </c>
      <c r="EI6" s="52">
        <f t="shared" si="14"/>
        <v>48.6</v>
      </c>
      <c r="EJ6" s="52">
        <f t="shared" si="14"/>
        <v>50.8</v>
      </c>
      <c r="EK6" s="52">
        <f t="shared" si="14"/>
        <v>51.4</v>
      </c>
      <c r="EL6" s="52">
        <f t="shared" si="14"/>
        <v>51.9</v>
      </c>
      <c r="EM6" s="52">
        <f t="shared" si="14"/>
        <v>53.8</v>
      </c>
      <c r="EN6" s="52" t="str">
        <f>IF(EN8="-","【-】","【"&amp;SUBSTITUTE(TEXT(EN8,"#,##0.0"),"-","△")&amp;"】")</f>
        <v>【56.4】</v>
      </c>
      <c r="EO6" s="52">
        <f>IF(EO8="-",NA(),EO8)</f>
        <v>75.7</v>
      </c>
      <c r="EP6" s="52">
        <f t="shared" ref="EP6:EX6" si="15">IF(EP8="-",NA(),EP8)</f>
        <v>81.8</v>
      </c>
      <c r="EQ6" s="52">
        <f t="shared" si="15"/>
        <v>84.3</v>
      </c>
      <c r="ER6" s="52">
        <f t="shared" si="15"/>
        <v>85.2</v>
      </c>
      <c r="ES6" s="52">
        <f t="shared" si="15"/>
        <v>85.7</v>
      </c>
      <c r="ET6" s="52">
        <f t="shared" si="15"/>
        <v>70.099999999999994</v>
      </c>
      <c r="EU6" s="52">
        <f t="shared" si="15"/>
        <v>72.599999999999994</v>
      </c>
      <c r="EV6" s="52">
        <f t="shared" si="15"/>
        <v>71.900000000000006</v>
      </c>
      <c r="EW6" s="52">
        <f t="shared" si="15"/>
        <v>71.2</v>
      </c>
      <c r="EX6" s="52">
        <f t="shared" si="15"/>
        <v>71.8</v>
      </c>
      <c r="EY6" s="52" t="str">
        <f>IF(EY8="-","【-】","【"&amp;SUBSTITUTE(TEXT(EY8,"#,##0.0"),"-","△")&amp;"】")</f>
        <v>【70.7】</v>
      </c>
      <c r="EZ6" s="53">
        <f>IF(EZ8="-",NA(),EZ8)</f>
        <v>25997240</v>
      </c>
      <c r="FA6" s="53">
        <f t="shared" ref="FA6:FI6" si="16">IF(FA8="-",NA(),FA8)</f>
        <v>26149636</v>
      </c>
      <c r="FB6" s="53">
        <f t="shared" si="16"/>
        <v>26398942</v>
      </c>
      <c r="FC6" s="53">
        <f t="shared" si="16"/>
        <v>26449773</v>
      </c>
      <c r="FD6" s="53">
        <f t="shared" si="16"/>
        <v>26322831</v>
      </c>
      <c r="FE6" s="53">
        <f t="shared" si="16"/>
        <v>43785070</v>
      </c>
      <c r="FF6" s="53">
        <f t="shared" si="16"/>
        <v>44436827</v>
      </c>
      <c r="FG6" s="53">
        <f t="shared" si="16"/>
        <v>45896030</v>
      </c>
      <c r="FH6" s="53">
        <f t="shared" si="16"/>
        <v>47415042</v>
      </c>
      <c r="FI6" s="53">
        <f t="shared" si="16"/>
        <v>47985814</v>
      </c>
      <c r="FJ6" s="53" t="str">
        <f>IF(FJ8="-","【-】","【"&amp;SUBSTITUTE(TEXT(FJ8,"#,##0"),"-","△")&amp;"】")</f>
        <v>【49,963,977】</v>
      </c>
    </row>
    <row r="7" spans="1:166" s="54" customFormat="1" x14ac:dyDescent="0.15">
      <c r="A7" s="35" t="s">
        <v>181</v>
      </c>
      <c r="B7" s="50">
        <f t="shared" ref="B7:AH7" si="17">B8</f>
        <v>2022</v>
      </c>
      <c r="C7" s="50">
        <f t="shared" si="17"/>
        <v>221309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2</v>
      </c>
      <c r="H7" s="50"/>
      <c r="I7" s="50"/>
      <c r="J7" s="50"/>
      <c r="K7" s="50" t="str">
        <f t="shared" si="17"/>
        <v>当然財務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200床以上～300床未満</v>
      </c>
      <c r="O7" s="50" t="str">
        <f>O8</f>
        <v>非設置</v>
      </c>
      <c r="P7" s="50" t="str">
        <f>P8</f>
        <v>指定管理者(代行制)</v>
      </c>
      <c r="Q7" s="51">
        <f t="shared" si="17"/>
        <v>4</v>
      </c>
      <c r="R7" s="50" t="str">
        <f t="shared" si="17"/>
        <v>-</v>
      </c>
      <c r="S7" s="50" t="str">
        <f t="shared" si="17"/>
        <v>-</v>
      </c>
      <c r="T7" s="50" t="str">
        <f t="shared" si="17"/>
        <v>-</v>
      </c>
      <c r="U7" s="51">
        <f>U8</f>
        <v>792704</v>
      </c>
      <c r="V7" s="51">
        <f>V8</f>
        <v>17424</v>
      </c>
      <c r="W7" s="50" t="str">
        <f>W8</f>
        <v>非該当</v>
      </c>
      <c r="X7" s="50" t="str">
        <f t="shared" si="17"/>
        <v>非該当</v>
      </c>
      <c r="Y7" s="50" t="str">
        <f t="shared" si="17"/>
        <v>１５：１</v>
      </c>
      <c r="Z7" s="51">
        <f t="shared" si="17"/>
        <v>180</v>
      </c>
      <c r="AA7" s="51">
        <f t="shared" si="17"/>
        <v>45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225</v>
      </c>
      <c r="AF7" s="51">
        <f t="shared" si="17"/>
        <v>135</v>
      </c>
      <c r="AG7" s="51">
        <f t="shared" si="17"/>
        <v>90</v>
      </c>
      <c r="AH7" s="51">
        <f t="shared" si="17"/>
        <v>225</v>
      </c>
      <c r="AI7" s="52">
        <f>AI8</f>
        <v>101.5</v>
      </c>
      <c r="AJ7" s="52">
        <f t="shared" ref="AJ7:AR7" si="18">AJ8</f>
        <v>102.3</v>
      </c>
      <c r="AK7" s="52">
        <f t="shared" si="18"/>
        <v>101.3</v>
      </c>
      <c r="AL7" s="52">
        <f t="shared" si="18"/>
        <v>101.6</v>
      </c>
      <c r="AM7" s="52">
        <f t="shared" si="18"/>
        <v>103.1</v>
      </c>
      <c r="AN7" s="52">
        <f t="shared" si="18"/>
        <v>97.5</v>
      </c>
      <c r="AO7" s="52">
        <f t="shared" si="18"/>
        <v>96.9</v>
      </c>
      <c r="AP7" s="52">
        <f t="shared" si="18"/>
        <v>101.8</v>
      </c>
      <c r="AQ7" s="52">
        <f t="shared" si="18"/>
        <v>106.2</v>
      </c>
      <c r="AR7" s="52">
        <f t="shared" si="18"/>
        <v>103.5</v>
      </c>
      <c r="AS7" s="52"/>
      <c r="AT7" s="52">
        <f>AT8</f>
        <v>92.2</v>
      </c>
      <c r="AU7" s="52">
        <f t="shared" ref="AU7:BC7" si="19">AU8</f>
        <v>92.8</v>
      </c>
      <c r="AV7" s="52">
        <f t="shared" si="19"/>
        <v>92.5</v>
      </c>
      <c r="AW7" s="52">
        <f t="shared" si="19"/>
        <v>92.5</v>
      </c>
      <c r="AX7" s="52">
        <f t="shared" si="19"/>
        <v>93.8</v>
      </c>
      <c r="AY7" s="52">
        <f t="shared" si="19"/>
        <v>86</v>
      </c>
      <c r="AZ7" s="52">
        <f t="shared" si="19"/>
        <v>86</v>
      </c>
      <c r="BA7" s="52">
        <f t="shared" si="19"/>
        <v>80.7</v>
      </c>
      <c r="BB7" s="52">
        <f t="shared" si="19"/>
        <v>82.3</v>
      </c>
      <c r="BC7" s="52">
        <f t="shared" si="19"/>
        <v>81.5</v>
      </c>
      <c r="BD7" s="52"/>
      <c r="BE7" s="52">
        <f>BE8</f>
        <v>92.2</v>
      </c>
      <c r="BF7" s="52">
        <f t="shared" ref="BF7:BN7" si="20">BF8</f>
        <v>92.8</v>
      </c>
      <c r="BG7" s="52">
        <f t="shared" si="20"/>
        <v>92.5</v>
      </c>
      <c r="BH7" s="52">
        <f t="shared" si="20"/>
        <v>92.5</v>
      </c>
      <c r="BI7" s="52">
        <f t="shared" si="20"/>
        <v>93.8</v>
      </c>
      <c r="BJ7" s="52">
        <f t="shared" si="20"/>
        <v>83.1</v>
      </c>
      <c r="BK7" s="52">
        <f t="shared" si="20"/>
        <v>83</v>
      </c>
      <c r="BL7" s="52">
        <f t="shared" si="20"/>
        <v>77.599999999999994</v>
      </c>
      <c r="BM7" s="52">
        <f t="shared" si="20"/>
        <v>79.2</v>
      </c>
      <c r="BN7" s="52">
        <f t="shared" si="20"/>
        <v>78.400000000000006</v>
      </c>
      <c r="BO7" s="52"/>
      <c r="BP7" s="52">
        <f>BP8</f>
        <v>94.9</v>
      </c>
      <c r="BQ7" s="52">
        <f t="shared" ref="BQ7:BY7" si="21">BQ8</f>
        <v>94.7</v>
      </c>
      <c r="BR7" s="52">
        <f t="shared" si="21"/>
        <v>94.7</v>
      </c>
      <c r="BS7" s="52">
        <f t="shared" si="21"/>
        <v>95.2</v>
      </c>
      <c r="BT7" s="52">
        <f t="shared" si="21"/>
        <v>93.3</v>
      </c>
      <c r="BU7" s="52">
        <f t="shared" si="21"/>
        <v>72.099999999999994</v>
      </c>
      <c r="BV7" s="52">
        <f t="shared" si="21"/>
        <v>72.900000000000006</v>
      </c>
      <c r="BW7" s="52">
        <f t="shared" si="21"/>
        <v>64.5</v>
      </c>
      <c r="BX7" s="52">
        <f t="shared" si="21"/>
        <v>63.8</v>
      </c>
      <c r="BY7" s="52">
        <f t="shared" si="21"/>
        <v>63.4</v>
      </c>
      <c r="BZ7" s="52"/>
      <c r="CA7" s="53">
        <f>CA8</f>
        <v>36655</v>
      </c>
      <c r="CB7" s="53">
        <f t="shared" ref="CB7:CJ7" si="22">CB8</f>
        <v>37814</v>
      </c>
      <c r="CC7" s="53">
        <f t="shared" si="22"/>
        <v>39010</v>
      </c>
      <c r="CD7" s="53">
        <f t="shared" si="22"/>
        <v>39654</v>
      </c>
      <c r="CE7" s="53">
        <f t="shared" si="22"/>
        <v>41145</v>
      </c>
      <c r="CF7" s="53">
        <f t="shared" si="22"/>
        <v>47924</v>
      </c>
      <c r="CG7" s="53">
        <f t="shared" si="22"/>
        <v>48807</v>
      </c>
      <c r="CH7" s="53">
        <f t="shared" si="22"/>
        <v>51594</v>
      </c>
      <c r="CI7" s="53">
        <f t="shared" si="22"/>
        <v>53805</v>
      </c>
      <c r="CJ7" s="53">
        <f t="shared" si="22"/>
        <v>56563</v>
      </c>
      <c r="CK7" s="52"/>
      <c r="CL7" s="53">
        <f>CL8</f>
        <v>7102</v>
      </c>
      <c r="CM7" s="53">
        <f t="shared" ref="CM7:CU7" si="23">CM8</f>
        <v>7384</v>
      </c>
      <c r="CN7" s="53">
        <f t="shared" si="23"/>
        <v>7942</v>
      </c>
      <c r="CO7" s="53">
        <f t="shared" si="23"/>
        <v>8759</v>
      </c>
      <c r="CP7" s="53">
        <f t="shared" si="23"/>
        <v>10119</v>
      </c>
      <c r="CQ7" s="53">
        <f t="shared" si="23"/>
        <v>12502</v>
      </c>
      <c r="CR7" s="53">
        <f t="shared" si="23"/>
        <v>12970</v>
      </c>
      <c r="CS7" s="53">
        <f t="shared" si="23"/>
        <v>13767</v>
      </c>
      <c r="CT7" s="53">
        <f t="shared" si="23"/>
        <v>14046</v>
      </c>
      <c r="CU7" s="53">
        <f t="shared" si="23"/>
        <v>14550</v>
      </c>
      <c r="CV7" s="52"/>
      <c r="CW7" s="52">
        <f>CW8</f>
        <v>77.8</v>
      </c>
      <c r="CX7" s="52">
        <f t="shared" ref="CX7:DF7" si="24">CX8</f>
        <v>77.400000000000006</v>
      </c>
      <c r="CY7" s="52">
        <f t="shared" si="24"/>
        <v>73.8</v>
      </c>
      <c r="CZ7" s="52">
        <f t="shared" si="24"/>
        <v>75</v>
      </c>
      <c r="DA7" s="52">
        <f t="shared" si="24"/>
        <v>72.8</v>
      </c>
      <c r="DB7" s="52">
        <f t="shared" si="24"/>
        <v>59.4</v>
      </c>
      <c r="DC7" s="52">
        <f t="shared" si="24"/>
        <v>59.9</v>
      </c>
      <c r="DD7" s="52">
        <f t="shared" si="24"/>
        <v>63.4</v>
      </c>
      <c r="DE7" s="52">
        <f t="shared" si="24"/>
        <v>61.3</v>
      </c>
      <c r="DF7" s="52">
        <f t="shared" si="24"/>
        <v>61.4</v>
      </c>
      <c r="DG7" s="52"/>
      <c r="DH7" s="52">
        <f>DH8</f>
        <v>8</v>
      </c>
      <c r="DI7" s="52">
        <f t="shared" ref="DI7:DQ7" si="25">DI8</f>
        <v>7.7</v>
      </c>
      <c r="DJ7" s="52">
        <f t="shared" si="25"/>
        <v>8.4</v>
      </c>
      <c r="DK7" s="52">
        <f t="shared" si="25"/>
        <v>8</v>
      </c>
      <c r="DL7" s="52">
        <f t="shared" si="25"/>
        <v>8.4</v>
      </c>
      <c r="DM7" s="52">
        <f t="shared" si="25"/>
        <v>20.6</v>
      </c>
      <c r="DN7" s="52">
        <f t="shared" si="25"/>
        <v>20.5</v>
      </c>
      <c r="DO7" s="52">
        <f t="shared" si="25"/>
        <v>20.2</v>
      </c>
      <c r="DP7" s="52">
        <f t="shared" si="25"/>
        <v>20.2</v>
      </c>
      <c r="DQ7" s="52">
        <f t="shared" si="25"/>
        <v>21.1</v>
      </c>
      <c r="DR7" s="52"/>
      <c r="DS7" s="52">
        <f>DS8</f>
        <v>3</v>
      </c>
      <c r="DT7" s="52">
        <f t="shared" ref="DT7:EB7" si="26">DT8</f>
        <v>1.5</v>
      </c>
      <c r="DU7" s="52">
        <f t="shared" si="26"/>
        <v>7.2</v>
      </c>
      <c r="DV7" s="52">
        <f t="shared" si="26"/>
        <v>0</v>
      </c>
      <c r="DW7" s="52">
        <f t="shared" si="26"/>
        <v>0</v>
      </c>
      <c r="DX7" s="52">
        <f t="shared" si="26"/>
        <v>90.8</v>
      </c>
      <c r="DY7" s="52">
        <f t="shared" si="26"/>
        <v>81.900000000000006</v>
      </c>
      <c r="DZ7" s="52">
        <f t="shared" si="26"/>
        <v>91.6</v>
      </c>
      <c r="EA7" s="52">
        <f t="shared" si="26"/>
        <v>100.1</v>
      </c>
      <c r="EB7" s="52">
        <f t="shared" si="26"/>
        <v>94.9</v>
      </c>
      <c r="EC7" s="52"/>
      <c r="ED7" s="52">
        <f>ED8</f>
        <v>32.4</v>
      </c>
      <c r="EE7" s="52">
        <f t="shared" ref="EE7:EM7" si="27">EE8</f>
        <v>36.6</v>
      </c>
      <c r="EF7" s="52">
        <f t="shared" si="27"/>
        <v>40.1</v>
      </c>
      <c r="EG7" s="52">
        <f t="shared" si="27"/>
        <v>43.7</v>
      </c>
      <c r="EH7" s="52">
        <f t="shared" si="27"/>
        <v>47</v>
      </c>
      <c r="EI7" s="52">
        <f t="shared" si="27"/>
        <v>48.6</v>
      </c>
      <c r="EJ7" s="52">
        <f t="shared" si="27"/>
        <v>50.8</v>
      </c>
      <c r="EK7" s="52">
        <f t="shared" si="27"/>
        <v>51.4</v>
      </c>
      <c r="EL7" s="52">
        <f t="shared" si="27"/>
        <v>51.9</v>
      </c>
      <c r="EM7" s="52">
        <f t="shared" si="27"/>
        <v>53.8</v>
      </c>
      <c r="EN7" s="52"/>
      <c r="EO7" s="52">
        <f>EO8</f>
        <v>75.7</v>
      </c>
      <c r="EP7" s="52">
        <f t="shared" ref="EP7:EX7" si="28">EP8</f>
        <v>81.8</v>
      </c>
      <c r="EQ7" s="52">
        <f t="shared" si="28"/>
        <v>84.3</v>
      </c>
      <c r="ER7" s="52">
        <f t="shared" si="28"/>
        <v>85.2</v>
      </c>
      <c r="ES7" s="52">
        <f t="shared" si="28"/>
        <v>85.7</v>
      </c>
      <c r="ET7" s="52">
        <f t="shared" si="28"/>
        <v>70.099999999999994</v>
      </c>
      <c r="EU7" s="52">
        <f t="shared" si="28"/>
        <v>72.599999999999994</v>
      </c>
      <c r="EV7" s="52">
        <f t="shared" si="28"/>
        <v>71.900000000000006</v>
      </c>
      <c r="EW7" s="52">
        <f t="shared" si="28"/>
        <v>71.2</v>
      </c>
      <c r="EX7" s="52">
        <f t="shared" si="28"/>
        <v>71.8</v>
      </c>
      <c r="EY7" s="52"/>
      <c r="EZ7" s="53">
        <f>EZ8</f>
        <v>25997240</v>
      </c>
      <c r="FA7" s="53">
        <f t="shared" ref="FA7:FI7" si="29">FA8</f>
        <v>26149636</v>
      </c>
      <c r="FB7" s="53">
        <f t="shared" si="29"/>
        <v>26398942</v>
      </c>
      <c r="FC7" s="53">
        <f t="shared" si="29"/>
        <v>26449773</v>
      </c>
      <c r="FD7" s="53">
        <f t="shared" si="29"/>
        <v>26322831</v>
      </c>
      <c r="FE7" s="53">
        <f t="shared" si="29"/>
        <v>43785070</v>
      </c>
      <c r="FF7" s="53">
        <f t="shared" si="29"/>
        <v>44436827</v>
      </c>
      <c r="FG7" s="53">
        <f t="shared" si="29"/>
        <v>45896030</v>
      </c>
      <c r="FH7" s="53">
        <f t="shared" si="29"/>
        <v>47415042</v>
      </c>
      <c r="FI7" s="53">
        <f t="shared" si="29"/>
        <v>47985814</v>
      </c>
      <c r="FJ7" s="53"/>
    </row>
    <row r="8" spans="1:166" s="54" customFormat="1" x14ac:dyDescent="0.15">
      <c r="A8" s="35"/>
      <c r="B8" s="55">
        <v>2022</v>
      </c>
      <c r="C8" s="55">
        <v>221309</v>
      </c>
      <c r="D8" s="55">
        <v>46</v>
      </c>
      <c r="E8" s="55">
        <v>6</v>
      </c>
      <c r="F8" s="55">
        <v>0</v>
      </c>
      <c r="G8" s="55">
        <v>2</v>
      </c>
      <c r="H8" s="55" t="s">
        <v>182</v>
      </c>
      <c r="I8" s="55" t="s">
        <v>183</v>
      </c>
      <c r="J8" s="55" t="s">
        <v>184</v>
      </c>
      <c r="K8" s="55" t="s">
        <v>185</v>
      </c>
      <c r="L8" s="55" t="s">
        <v>186</v>
      </c>
      <c r="M8" s="55" t="s">
        <v>187</v>
      </c>
      <c r="N8" s="55" t="s">
        <v>188</v>
      </c>
      <c r="O8" s="55" t="s">
        <v>189</v>
      </c>
      <c r="P8" s="55" t="s">
        <v>190</v>
      </c>
      <c r="Q8" s="56">
        <v>4</v>
      </c>
      <c r="R8" s="55" t="s">
        <v>40</v>
      </c>
      <c r="S8" s="55" t="s">
        <v>40</v>
      </c>
      <c r="T8" s="55" t="s">
        <v>40</v>
      </c>
      <c r="U8" s="56">
        <v>792704</v>
      </c>
      <c r="V8" s="56">
        <v>17424</v>
      </c>
      <c r="W8" s="55" t="s">
        <v>191</v>
      </c>
      <c r="X8" s="55" t="s">
        <v>191</v>
      </c>
      <c r="Y8" s="57" t="s">
        <v>192</v>
      </c>
      <c r="Z8" s="56">
        <v>180</v>
      </c>
      <c r="AA8" s="56">
        <v>45</v>
      </c>
      <c r="AB8" s="56" t="s">
        <v>40</v>
      </c>
      <c r="AC8" s="56" t="s">
        <v>40</v>
      </c>
      <c r="AD8" s="56" t="s">
        <v>40</v>
      </c>
      <c r="AE8" s="56">
        <v>225</v>
      </c>
      <c r="AF8" s="56">
        <v>135</v>
      </c>
      <c r="AG8" s="56">
        <v>90</v>
      </c>
      <c r="AH8" s="56">
        <v>225</v>
      </c>
      <c r="AI8" s="58">
        <v>101.5</v>
      </c>
      <c r="AJ8" s="58">
        <v>102.3</v>
      </c>
      <c r="AK8" s="58">
        <v>101.3</v>
      </c>
      <c r="AL8" s="58">
        <v>101.6</v>
      </c>
      <c r="AM8" s="58">
        <v>103.1</v>
      </c>
      <c r="AN8" s="58">
        <v>97.5</v>
      </c>
      <c r="AO8" s="58">
        <v>96.9</v>
      </c>
      <c r="AP8" s="58">
        <v>101.8</v>
      </c>
      <c r="AQ8" s="58">
        <v>106.2</v>
      </c>
      <c r="AR8" s="58">
        <v>103.5</v>
      </c>
      <c r="AS8" s="58">
        <v>103.5</v>
      </c>
      <c r="AT8" s="58">
        <v>92.2</v>
      </c>
      <c r="AU8" s="58">
        <v>92.8</v>
      </c>
      <c r="AV8" s="58">
        <v>92.5</v>
      </c>
      <c r="AW8" s="58">
        <v>92.5</v>
      </c>
      <c r="AX8" s="58">
        <v>93.8</v>
      </c>
      <c r="AY8" s="58">
        <v>86</v>
      </c>
      <c r="AZ8" s="58">
        <v>86</v>
      </c>
      <c r="BA8" s="58">
        <v>80.7</v>
      </c>
      <c r="BB8" s="58">
        <v>82.3</v>
      </c>
      <c r="BC8" s="58">
        <v>81.5</v>
      </c>
      <c r="BD8" s="58">
        <v>86.4</v>
      </c>
      <c r="BE8" s="59">
        <v>92.2</v>
      </c>
      <c r="BF8" s="59">
        <v>92.8</v>
      </c>
      <c r="BG8" s="59">
        <v>92.5</v>
      </c>
      <c r="BH8" s="59">
        <v>92.5</v>
      </c>
      <c r="BI8" s="59">
        <v>93.8</v>
      </c>
      <c r="BJ8" s="59">
        <v>83.1</v>
      </c>
      <c r="BK8" s="59">
        <v>83</v>
      </c>
      <c r="BL8" s="59">
        <v>77.599999999999994</v>
      </c>
      <c r="BM8" s="59">
        <v>79.2</v>
      </c>
      <c r="BN8" s="59">
        <v>78.400000000000006</v>
      </c>
      <c r="BO8" s="59">
        <v>83.7</v>
      </c>
      <c r="BP8" s="58">
        <v>94.9</v>
      </c>
      <c r="BQ8" s="58">
        <v>94.7</v>
      </c>
      <c r="BR8" s="58">
        <v>94.7</v>
      </c>
      <c r="BS8" s="58">
        <v>95.2</v>
      </c>
      <c r="BT8" s="58">
        <v>93.3</v>
      </c>
      <c r="BU8" s="58">
        <v>72.099999999999994</v>
      </c>
      <c r="BV8" s="58">
        <v>72.900000000000006</v>
      </c>
      <c r="BW8" s="58">
        <v>64.5</v>
      </c>
      <c r="BX8" s="58">
        <v>63.8</v>
      </c>
      <c r="BY8" s="58">
        <v>63.4</v>
      </c>
      <c r="BZ8" s="58">
        <v>66.8</v>
      </c>
      <c r="CA8" s="59">
        <v>36655</v>
      </c>
      <c r="CB8" s="59">
        <v>37814</v>
      </c>
      <c r="CC8" s="59">
        <v>39010</v>
      </c>
      <c r="CD8" s="59">
        <v>39654</v>
      </c>
      <c r="CE8" s="59">
        <v>41145</v>
      </c>
      <c r="CF8" s="59">
        <v>47924</v>
      </c>
      <c r="CG8" s="59">
        <v>48807</v>
      </c>
      <c r="CH8" s="59">
        <v>51594</v>
      </c>
      <c r="CI8" s="59">
        <v>53805</v>
      </c>
      <c r="CJ8" s="59">
        <v>56563</v>
      </c>
      <c r="CK8" s="58">
        <v>61837</v>
      </c>
      <c r="CL8" s="59">
        <v>7102</v>
      </c>
      <c r="CM8" s="59">
        <v>7384</v>
      </c>
      <c r="CN8" s="59">
        <v>7942</v>
      </c>
      <c r="CO8" s="59">
        <v>8759</v>
      </c>
      <c r="CP8" s="59">
        <v>10119</v>
      </c>
      <c r="CQ8" s="59">
        <v>12502</v>
      </c>
      <c r="CR8" s="59">
        <v>12970</v>
      </c>
      <c r="CS8" s="59">
        <v>13767</v>
      </c>
      <c r="CT8" s="59">
        <v>14046</v>
      </c>
      <c r="CU8" s="59">
        <v>14550</v>
      </c>
      <c r="CV8" s="58">
        <v>17600</v>
      </c>
      <c r="CW8" s="59">
        <v>77.8</v>
      </c>
      <c r="CX8" s="59">
        <v>77.400000000000006</v>
      </c>
      <c r="CY8" s="59">
        <v>73.8</v>
      </c>
      <c r="CZ8" s="59">
        <v>75</v>
      </c>
      <c r="DA8" s="59">
        <v>72.8</v>
      </c>
      <c r="DB8" s="59">
        <v>59.4</v>
      </c>
      <c r="DC8" s="59">
        <v>59.9</v>
      </c>
      <c r="DD8" s="59">
        <v>63.4</v>
      </c>
      <c r="DE8" s="59">
        <v>61.3</v>
      </c>
      <c r="DF8" s="59">
        <v>61.4</v>
      </c>
      <c r="DG8" s="59">
        <v>55.6</v>
      </c>
      <c r="DH8" s="59">
        <v>8</v>
      </c>
      <c r="DI8" s="59">
        <v>7.7</v>
      </c>
      <c r="DJ8" s="59">
        <v>8.4</v>
      </c>
      <c r="DK8" s="59">
        <v>8</v>
      </c>
      <c r="DL8" s="59">
        <v>8.4</v>
      </c>
      <c r="DM8" s="59">
        <v>20.6</v>
      </c>
      <c r="DN8" s="59">
        <v>20.5</v>
      </c>
      <c r="DO8" s="59">
        <v>20.2</v>
      </c>
      <c r="DP8" s="59">
        <v>20.2</v>
      </c>
      <c r="DQ8" s="59">
        <v>21.1</v>
      </c>
      <c r="DR8" s="59">
        <v>25.1</v>
      </c>
      <c r="DS8" s="59">
        <v>3</v>
      </c>
      <c r="DT8" s="59">
        <v>1.5</v>
      </c>
      <c r="DU8" s="59">
        <v>7.2</v>
      </c>
      <c r="DV8" s="59">
        <v>0</v>
      </c>
      <c r="DW8" s="59">
        <v>0</v>
      </c>
      <c r="DX8" s="59">
        <v>90.8</v>
      </c>
      <c r="DY8" s="59">
        <v>81.900000000000006</v>
      </c>
      <c r="DZ8" s="59">
        <v>91.6</v>
      </c>
      <c r="EA8" s="59">
        <v>100.1</v>
      </c>
      <c r="EB8" s="59">
        <v>94.9</v>
      </c>
      <c r="EC8" s="59">
        <v>63</v>
      </c>
      <c r="ED8" s="58">
        <v>32.4</v>
      </c>
      <c r="EE8" s="58">
        <v>36.6</v>
      </c>
      <c r="EF8" s="58">
        <v>40.1</v>
      </c>
      <c r="EG8" s="58">
        <v>43.7</v>
      </c>
      <c r="EH8" s="58">
        <v>47</v>
      </c>
      <c r="EI8" s="58">
        <v>48.6</v>
      </c>
      <c r="EJ8" s="58">
        <v>50.8</v>
      </c>
      <c r="EK8" s="58">
        <v>51.4</v>
      </c>
      <c r="EL8" s="58">
        <v>51.9</v>
      </c>
      <c r="EM8" s="58">
        <v>53.8</v>
      </c>
      <c r="EN8" s="58">
        <v>56.4</v>
      </c>
      <c r="EO8" s="58">
        <v>75.7</v>
      </c>
      <c r="EP8" s="58">
        <v>81.8</v>
      </c>
      <c r="EQ8" s="58">
        <v>84.3</v>
      </c>
      <c r="ER8" s="58">
        <v>85.2</v>
      </c>
      <c r="ES8" s="58">
        <v>85.7</v>
      </c>
      <c r="ET8" s="58">
        <v>70.099999999999994</v>
      </c>
      <c r="EU8" s="58">
        <v>72.599999999999994</v>
      </c>
      <c r="EV8" s="58">
        <v>71.900000000000006</v>
      </c>
      <c r="EW8" s="58">
        <v>71.2</v>
      </c>
      <c r="EX8" s="58">
        <v>71.8</v>
      </c>
      <c r="EY8" s="58">
        <v>70.7</v>
      </c>
      <c r="EZ8" s="59">
        <v>25997240</v>
      </c>
      <c r="FA8" s="59">
        <v>26149636</v>
      </c>
      <c r="FB8" s="59">
        <v>26398942</v>
      </c>
      <c r="FC8" s="59">
        <v>26449773</v>
      </c>
      <c r="FD8" s="59">
        <v>26322831</v>
      </c>
      <c r="FE8" s="59">
        <v>43785070</v>
      </c>
      <c r="FF8" s="59">
        <v>44436827</v>
      </c>
      <c r="FG8" s="59">
        <v>45896030</v>
      </c>
      <c r="FH8" s="59">
        <v>47415042</v>
      </c>
      <c r="FI8" s="59">
        <v>47985814</v>
      </c>
      <c r="FJ8" s="59">
        <v>49963977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193</v>
      </c>
      <c r="C10" s="62" t="s">
        <v>194</v>
      </c>
      <c r="D10" s="62" t="s">
        <v>195</v>
      </c>
      <c r="E10" s="62" t="s">
        <v>196</v>
      </c>
      <c r="F10" s="62" t="s">
        <v>197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2023-12-20T05:08:07Z</dcterms:created>
  <dcterms:modified xsi:type="dcterms:W3CDTF">2024-01-29T23:52:06Z</dcterms:modified>
  <cp:category/>
</cp:coreProperties>
</file>