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2_指定都市\"/>
    </mc:Choice>
  </mc:AlternateContent>
  <xr:revisionPtr revIDLastSave="0" documentId="13_ncr:1_{835364C4-46A9-46B5-B4A6-8F875F3BFE00}" xr6:coauthVersionLast="36" xr6:coauthVersionMax="36" xr10:uidLastSave="{00000000-0000-0000-0000-000000000000}"/>
  <workbookProtection workbookAlgorithmName="SHA-512" workbookHashValue="g/727qrMCrrWdDgwcvX/+QEEv3Zie0qmM/mc4lZC7+u5KpihAA+3E/7MrF3G1Xk3s69uOkKvwJI/bYAMAJIxow==" workbookSaltValue="i9+brHPZgDTwhJ2ABL+v+g=="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E85" i="4"/>
  <c r="BB10" i="4"/>
  <c r="AT10" i="4"/>
  <c r="B10" i="4"/>
  <c r="BB8" i="4"/>
  <c r="AT8" i="4"/>
  <c r="AL8" i="4"/>
  <c r="W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<sst xmlns="http://schemas.openxmlformats.org/spreadsheetml/2006/main" count="228" uniqueCount="115">
  <si>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</si>
  <si>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</si>
  <si>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</si>
  <si>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</si>
  <si>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</si>
  <si>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</si>
  <si>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</si>
  <si>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</si>
  <si>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</si>
  <si>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</si>
  <si>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</si>
  <si>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</si>
  <si>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</si>
  <si>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</si>
  <si>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</si>
  <si>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</si>
  <si>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</si>
  <si>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</si>
  <si>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</si>
  <si>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</si>
  <si>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</si>
  <si>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</si>
  <si>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</si>
  <si>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</si>
  <si>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</si>
  <si>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</si>
  <si>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</si>
  <si>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</si>
  <si>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</si>
  <si>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</si>
  <si>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</si>
  <si>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</si>
  <si>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</si>
  <si>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</si>
  <si>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</si>
  <si>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</si>
  <si>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</si>
  <si>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</si>
  <si>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</si>
  <si>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</si>
  <si>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</si>
  <si>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</si>
  <si>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</si>
  <si>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</si>
  <si>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</si>
  <si>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</si>
  <si>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</si>
  <si>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</si>
  <si>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</si>
  <si>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</si>
  <si>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</si>
  <si>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</si>
  <si>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</si>
  <si>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</si>
  <si>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</si>
  <si>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</si>
  <si>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</si>
  <si>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</si>
  <si>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</si>
  <si>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</si>
  <si>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</si>
  <si>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</si>
  <si>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</si>
  <si>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</si>
  <si>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</si>
  <si>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</si>
  <si>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</si>
  <si>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</si>
  <si>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</si>
  <si>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</si>
  <si>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</si>
  <si>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</si>
  <si>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</si>
  <si>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</si>
  <si>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</si>
  <si>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</si>
  <si>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</si>
  <si>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</si>
  <si>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</si>
  <si>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</si>
  <si>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</si>
  <si>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</si>
  <si>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</si>
  <si>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</si>
  <si>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</si>
  <si>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</si>
  <si>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</si>
  <si>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</si>
  <si>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</si>
  <si>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</si>
  <si>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</si>
  <si>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</si>
  <si>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</si>
  <si>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</si>
  <si>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</si>
  <si>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</si>
  <si>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</si>
  <si>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</si>
  <si>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</si>
  <si>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</si>
  <si>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</si>
  <si>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</si>
  <si>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</si>
  <si>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</si>
  <si>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</si>
  <si>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</si>
  <si>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</si>
  <si>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</si>
  <si>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</si>
  <si>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</si>
  <si>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</si>
  <si>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</si>
  <si>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②経常収支比率は、給水収益が新型コロナウイルス感染症の影響などにより引き続き厳しい状況にあることや、維持管理費が電力費の高騰などの影響で大幅に増加したことなどにより、令和３年度に比べ減少し、100％を下回りましたが、純損失は建設改良積立金取崩分にて補填したため、累積欠損金はありません。
　③流動比率は、維持管理費が電力費の高騰などの影響で大幅に増加し、現金等の流動資産が減少したことなどにより、令和３年度に比べ減少しましたが、100％を上回っており、短期的な資金面においてのリスクは低いと言えます。
　④企業債残高対給水収益比率は、企業債残高が減少したことにより、令和３年度に比べ減少しました。企業債残高は償還により年々減少しており、支払利息による将来の財政負担が軽減していることから長期的な経営の安定性は向上しています。
　⑤料金回収率は、給水収益以外で賄っている費用が本指標の算定における料金回収対象経費から控除されていないことにより、100％を下回っています。さらに、給水収益が新型コロナウイルス感染症の影響などにより引き続き厳しい状況にあることや、維持管理費が電力費の高騰などの影響で大幅に増加したことなども、指標に影響を及ぼしています。今後の社会経済活動の状況が経営に与える影響を慎重に注視し、収益確保に努めていきます。
　⑥給水原価は、類似団体の平均値を下回っています。引き続き、効率的・効果的な事業執行に努めていきます。
　⑦施設利用率は、類似団体の平均値を下回っていますが、安定した給水を継続するために必要な施設規模となっています。
　⑧有収率は、類似団体の平均値を上回っています。今後も無収水量の削減に努め、有収率の向上を図っていきます。</t>
    <rPh sb="114" eb="121">
      <t>ケンセツカイリョウツミタテキン</t>
    </rPh>
    <rPh sb="121" eb="123">
      <t>トリクズ</t>
    </rPh>
    <rPh sb="123" eb="124">
      <t>ブン</t>
    </rPh>
    <rPh sb="154" eb="159">
      <t>イジカンリヒ</t>
    </rPh>
    <rPh sb="181" eb="182">
      <t>トウ</t>
    </rPh>
    <rPh sb="183" eb="187">
      <t>リュウドウシサン</t>
    </rPh>
    <rPh sb="188" eb="190">
      <t>ゲンショウ</t>
    </rPh>
    <rPh sb="200" eb="202">
      <t>レイワ</t>
    </rPh>
    <rPh sb="203" eb="205">
      <t>ネンド</t>
    </rPh>
    <rPh sb="206" eb="207">
      <t>クラ</t>
    </rPh>
    <rPh sb="208" eb="210">
      <t>ゲンショウ</t>
    </rPh>
    <rPh sb="221" eb="223">
      <t>ウワマワ</t>
    </rPh>
    <rPh sb="269" eb="272">
      <t>キギョウサイ</t>
    </rPh>
    <rPh sb="272" eb="274">
      <t>ザンダカ</t>
    </rPh>
    <rPh sb="275" eb="277">
      <t>ゲンショウ</t>
    </rPh>
    <rPh sb="285" eb="287">
      <t>レイワ</t>
    </rPh>
    <rPh sb="288" eb="290">
      <t>ネンド</t>
    </rPh>
    <rPh sb="291" eb="292">
      <t>クラ</t>
    </rPh>
    <rPh sb="293" eb="295">
      <t>ゲンショウ</t>
    </rPh>
    <rPh sb="499" eb="501">
      <t>オオハバ</t>
    </rPh>
    <rPh sb="502" eb="504">
      <t>ゾウカ</t>
    </rPh>
    <rPh sb="512" eb="514">
      <t>シヒョウ</t>
    </rPh>
    <rPh sb="515" eb="517">
      <t>エイキョウ</t>
    </rPh>
    <rPh sb="518" eb="519">
      <t>オヨ</t>
    </rPh>
    <rPh sb="577" eb="579">
      <t>ルイジ</t>
    </rPh>
    <rPh sb="579" eb="581">
      <t>ダンタイ</t>
    </rPh>
    <rPh sb="582" eb="585">
      <t>ヘイキンチ</t>
    </rPh>
    <rPh sb="586" eb="588">
      <t>シタマワ</t>
    </rPh>
    <rPh sb="594" eb="595">
      <t>ヒ</t>
    </rPh>
    <rPh sb="596" eb="597">
      <t>ツヅ</t>
    </rPh>
    <rPh sb="599" eb="602">
      <t>コウリツテキ</t>
    </rPh>
    <rPh sb="603" eb="606">
      <t>コウカテキ</t>
    </rPh>
    <rPh sb="612" eb="613">
      <t>ツト</t>
    </rPh>
    <rPh sb="635" eb="638">
      <t>ヘイキンチ</t>
    </rPh>
    <rPh sb="639" eb="641">
      <t>シタマワ</t>
    </rPh>
    <rPh sb="694" eb="696">
      <t>ウワマワ</t>
    </rPh>
    <rPh sb="702" eb="704">
      <t>コンゴ</t>
    </rPh>
    <phoneticPr fontId="16"/>
  </si>
  <si>
    <t>　①②管路経年化率は、類似団体の平均値を下回っているものの、有形固定資産減価償却率は上回っており、法定耐用年数に近い資産の割合が高いと言えますが、本市では、施設の更新時期の目安として、法定耐用年数を上回る目標耐用年数を設定し、計画的に施設の更新を進めています。
　③管路更新率は、類似団体の平均値を上回っており、配水管をはじめとした施設については、施設の老朽度の評価に基づき適切な維持管理を行い、計画的に老朽化した配水管の更新及び耐震化を行っています。</t>
    <rPh sb="73" eb="75">
      <t>ホンシ</t>
    </rPh>
    <rPh sb="181" eb="183">
      <t>ヒョウカ</t>
    </rPh>
    <rPh sb="184" eb="185">
      <t>モト</t>
    </rPh>
    <rPh sb="187" eb="189">
      <t>テキセツ</t>
    </rPh>
    <rPh sb="190" eb="192">
      <t>イジ</t>
    </rPh>
    <rPh sb="192" eb="194">
      <t>カンリ</t>
    </rPh>
    <rPh sb="195" eb="196">
      <t>オコナ</t>
    </rPh>
    <rPh sb="198" eb="200">
      <t>ケイカク</t>
    </rPh>
    <rPh sb="200" eb="201">
      <t>テキ</t>
    </rPh>
    <rPh sb="202" eb="205">
      <t>ロウキュウカ</t>
    </rPh>
    <rPh sb="207" eb="210">
      <t>ハイスイカン</t>
    </rPh>
    <rPh sb="213" eb="214">
      <t>オヨ</t>
    </rPh>
    <rPh sb="215" eb="218">
      <t>タイシンカ</t>
    </rPh>
    <phoneticPr fontId="4"/>
  </si>
  <si>
    <t>　給水収益は新型コロナウイルス感染症の影響などにより引き続き厳しい状況にあることに加え、電力費の高騰は安定的な事業運営に非常に強い影響を及ぼしており、今後も厳しい状況が見込まれます。
　そうした状況においても、施設の老朽化対策や南海トラフ地震を見据えた地震対策などに取り組んでいく必要があります。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rPh sb="1" eb="5">
      <t>キュウスイシュウエキ</t>
    </rPh>
    <rPh sb="97" eb="99">
      <t>ジョウキョウ</t>
    </rPh>
    <rPh sb="161" eb="162">
      <t>キワ</t>
    </rPh>
    <rPh sb="170" eb="171">
      <t>ツヅ</t>
    </rPh>
    <rPh sb="183" eb="185">
      <t>イジョウ</t>
    </rPh>
    <rPh sb="200" eb="2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</si>
</sst>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1.34</c:v>
                </c:pt>
                <c:pt idx="1">
                  <c:v>1.1100000000000001</c:v>
                </c:pt>
                <c:pt idx="2">
                  <c:v>1.29</c:v>
                </c:pt>
                <c:pt idx="3">
                  <c:v>1.27</c:v>
                </c:pt>
                <c:pt idx="4">
                  <c:v>1.02</c:v>
                </c:pt>
              </c:numCache>
            </c:numRef>
          </c:val>
          <c:extLst>
            <c:ext xmlns:c16="http://schemas.microsoft.com/office/drawing/2014/chart" uri="{C3380CC4-5D6E-409C-BE32-E72D297353CC}">
              <c16:uniqueId val="{00000000-2BA5-4D73-A7E1-9325DE3147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2BA5-4D73-A7E1-9325DE3147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53.51</c:v>
                </c:pt>
                <c:pt idx="1">
                  <c:v>53.2</c:v>
                </c:pt>
                <c:pt idx="2">
                  <c:v>53.36</c:v>
                </c:pt>
                <c:pt idx="3">
                  <c:v>52.72</c:v>
                </c:pt>
                <c:pt idx="4">
                  <c:v>51.99</c:v>
                </c:pt>
              </c:numCache>
            </c:numRef>
          </c:val>
          <c:extLst>
            <c:ext xmlns:c16="http://schemas.microsoft.com/office/drawing/2014/chart" uri="{C3380CC4-5D6E-409C-BE32-E72D297353CC}">
              <c16:uniqueId val="{00000000-B26B-446A-8C53-D6CCE92164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B26B-446A-8C53-D6CCE92164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94.75</c:v>
                </c:pt>
                <c:pt idx="1">
                  <c:v>94.63</c:v>
                </c:pt>
                <c:pt idx="2">
                  <c:v>95.04</c:v>
                </c:pt>
                <c:pt idx="3">
                  <c:v>95.2</c:v>
                </c:pt>
                <c:pt idx="4">
                  <c:v>95.59</c:v>
                </c:pt>
              </c:numCache>
            </c:numRef>
          </c:val>
          <c:extLst>
            <c:ext xmlns:c16="http://schemas.microsoft.com/office/drawing/2014/chart" uri="{C3380CC4-5D6E-409C-BE32-E72D297353CC}">
              <c16:uniqueId val="{00000000-B027-4EBB-A64D-03CEDE05E2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B027-4EBB-A64D-03CEDE05E2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104.69</c:v>
                </c:pt>
                <c:pt idx="1">
                  <c:v>106.2</c:v>
                </c:pt>
                <c:pt idx="2">
                  <c:v>98.42</c:v>
                </c:pt>
                <c:pt idx="3">
                  <c:v>101.37</c:v>
                </c:pt>
                <c:pt idx="4">
                  <c:v>97.51</c:v>
                </c:pt>
              </c:numCache>
            </c:numRef>
          </c:val>
          <c:extLst>
            <c:ext xmlns:c16="http://schemas.microsoft.com/office/drawing/2014/chart" uri="{C3380CC4-5D6E-409C-BE32-E72D297353CC}">
              <c16:uniqueId val="{00000000-2DE1-48F5-A84A-7B9A7A95F6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2DE1-48F5-A84A-7B9A7A95F6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53.16</c:v>
                </c:pt>
                <c:pt idx="1">
                  <c:v>53.75</c:v>
                </c:pt>
                <c:pt idx="2">
                  <c:v>54.2</c:v>
                </c:pt>
                <c:pt idx="3">
                  <c:v>53.48</c:v>
                </c:pt>
                <c:pt idx="4">
                  <c:v>53.98</c:v>
                </c:pt>
              </c:numCache>
            </c:numRef>
          </c:val>
          <c:extLst>
            <c:ext xmlns:c16="http://schemas.microsoft.com/office/drawing/2014/chart" uri="{C3380CC4-5D6E-409C-BE32-E72D297353CC}">
              <c16:uniqueId val="{00000000-2861-4E84-9783-9EC53B304C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2861-4E84-9783-9EC53B304C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17.39</c:v>
                </c:pt>
                <c:pt idx="1">
                  <c:v>19.14</c:v>
                </c:pt>
                <c:pt idx="2">
                  <c:v>21.03</c:v>
                </c:pt>
                <c:pt idx="3">
                  <c:v>22.72</c:v>
                </c:pt>
                <c:pt idx="4">
                  <c:v>24.12</c:v>
                </c:pt>
              </c:numCache>
            </c:numRef>
          </c:val>
          <c:extLst>
            <c:ext xmlns:c16="http://schemas.microsoft.com/office/drawing/2014/chart" uri="{C3380CC4-5D6E-409C-BE32-E72D297353CC}">
              <c16:uniqueId val="{00000000-AD4F-473D-BF81-498F84A377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AD4F-473D-BF81-498F84A377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DB-4687-8EA0-4BE50E1B4E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DB-4687-8EA0-4BE50E1B4E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218.19</c:v>
                </c:pt>
                <c:pt idx="1">
                  <c:v>238.02</c:v>
                </c:pt>
                <c:pt idx="2">
                  <c:v>215.88</c:v>
                </c:pt>
                <c:pt idx="3">
                  <c:v>181.8</c:v>
                </c:pt>
                <c:pt idx="4">
                  <c:v>165.23</c:v>
                </c:pt>
              </c:numCache>
            </c:numRef>
          </c:val>
          <c:extLst>
            <c:ext xmlns:c16="http://schemas.microsoft.com/office/drawing/2014/chart" uri="{C3380CC4-5D6E-409C-BE32-E72D297353CC}">
              <c16:uniqueId val="{00000000-AAA9-464D-A996-0774A5FF6C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AAA9-464D-A996-0774A5FF6C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206.94</c:v>
                </c:pt>
                <c:pt idx="1">
                  <c:v>205.42</c:v>
                </c:pt>
                <c:pt idx="2">
                  <c:v>214</c:v>
                </c:pt>
                <c:pt idx="3">
                  <c:v>194.96</c:v>
                </c:pt>
                <c:pt idx="4">
                  <c:v>183.63</c:v>
                </c:pt>
              </c:numCache>
            </c:numRef>
          </c:val>
          <c:extLst>
            <c:ext xmlns:c16="http://schemas.microsoft.com/office/drawing/2014/chart" uri="{C3380CC4-5D6E-409C-BE32-E72D297353CC}">
              <c16:uniqueId val="{00000000-91DA-4A74-959C-FBF08E715D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91DA-4A74-959C-FBF08E715D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98.05</c:v>
                </c:pt>
                <c:pt idx="1">
                  <c:v>98.8</c:v>
                </c:pt>
                <c:pt idx="2">
                  <c:v>90.89</c:v>
                </c:pt>
                <c:pt idx="3">
                  <c:v>93.61</c:v>
                </c:pt>
                <c:pt idx="4">
                  <c:v>89.4</c:v>
                </c:pt>
              </c:numCache>
            </c:numRef>
          </c:val>
          <c:extLst>
            <c:ext xmlns:c16="http://schemas.microsoft.com/office/drawing/2014/chart" uri="{C3380CC4-5D6E-409C-BE32-E72D297353CC}">
              <c16:uniqueId val="{00000000-00CC-47EA-BB3C-3F77421339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00CC-47EA-BB3C-3F77421339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163.4</c:v>
                </c:pt>
                <c:pt idx="1">
                  <c:v>160.88999999999999</c:v>
                </c:pt>
                <c:pt idx="2">
                  <c:v>161.24</c:v>
                </c:pt>
                <c:pt idx="3">
                  <c:v>165.41</c:v>
                </c:pt>
                <c:pt idx="4">
                  <c:v>174.79</c:v>
                </c:pt>
              </c:numCache>
            </c:numRef>
          </c:val>
          <c:extLst>
            <c:ext xmlns:c16="http://schemas.microsoft.com/office/drawing/2014/chart" uri="{C3380CC4-5D6E-409C-BE32-E72D297353CC}">
              <c16:uniqueId val="{00000000-99EC-46F7-89DC-BDB40E9D7E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99EC-46F7-89DC-BDB40E9D7E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I33" sqref="CI3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愛知県　名古屋市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2294854</v>
      </c>
      <c r="AM8" s="66"/>
      <c r="AN8" s="66"/>
      <c r="AO8" s="66"/>
      <c r="AP8" s="66"/>
      <c r="AQ8" s="66"/>
      <c r="AR8" s="66"/>
      <c r="AS8" s="66"/>
      <c r="AT8" s="37">
        <f>データ!$S$6</f>
        <v>326.5</v>
      </c>
      <c r="AU8" s="38"/>
      <c r="AV8" s="38"/>
      <c r="AW8" s="38"/>
      <c r="AX8" s="38"/>
      <c r="AY8" s="38"/>
      <c r="AZ8" s="38"/>
      <c r="BA8" s="38"/>
      <c r="BB8" s="55">
        <f>データ!$T$6</f>
        <v>7028.65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71.02</v>
      </c>
      <c r="J10" s="38"/>
      <c r="K10" s="38"/>
      <c r="L10" s="38"/>
      <c r="M10" s="38"/>
      <c r="N10" s="38"/>
      <c r="O10" s="65"/>
      <c r="P10" s="55">
        <f>データ!$P$6</f>
        <v>100</v>
      </c>
      <c r="Q10" s="55"/>
      <c r="R10" s="55"/>
      <c r="S10" s="55"/>
      <c r="T10" s="55"/>
      <c r="U10" s="55"/>
      <c r="V10" s="55"/>
      <c r="W10" s="66">
        <f>データ!$Q$6</f>
        <v>2425</v>
      </c>
      <c r="X10" s="66"/>
      <c r="Y10" s="66"/>
      <c r="Z10" s="66"/>
      <c r="AA10" s="66"/>
      <c r="AB10" s="66"/>
      <c r="AC10" s="66"/>
      <c r="AD10" s="2"/>
      <c r="AE10" s="2"/>
      <c r="AF10" s="2"/>
      <c r="AG10" s="2"/>
      <c r="AH10" s="2"/>
      <c r="AI10" s="2"/>
      <c r="AJ10" s="2"/>
      <c r="AK10" s="2"/>
      <c r="AL10" s="66">
        <f>データ!$U$6</f>
        <v>2454030</v>
      </c>
      <c r="AM10" s="66"/>
      <c r="AN10" s="66"/>
      <c r="AO10" s="66"/>
      <c r="AP10" s="66"/>
      <c r="AQ10" s="66"/>
      <c r="AR10" s="66"/>
      <c r="AS10" s="66"/>
      <c r="AT10" s="37">
        <f>データ!$V$6</f>
        <v>356.1</v>
      </c>
      <c r="AU10" s="38"/>
      <c r="AV10" s="38"/>
      <c r="AW10" s="38"/>
      <c r="AX10" s="38"/>
      <c r="AY10" s="38"/>
      <c r="AZ10" s="38"/>
      <c r="BA10" s="38"/>
      <c r="BB10" s="55">
        <f>データ!$W$6</f>
        <v>6891.41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9.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IZZXQv1HQLEq+b4Tw2ZVckchEtMk7l/D74ClaHEfu1XGvrANs9Lsl/9yag60kagbsdvQkQDNC5Jt8LCY5zXBg==" saltValue="mNsbIDArBdR/dZEIuQOq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231002</v>
      </c>
      <c r="D6" s="20">
        <f t="shared" si="3"/>
        <v>46</v>
      </c>
      <c r="E6" s="20">
        <f t="shared" si="3"/>
        <v>1</v>
      </c>
      <c r="F6" s="20">
        <f t="shared" si="3"/>
        <v>0</v>
      </c>
      <c r="G6" s="20">
        <f t="shared" si="3"/>
        <v>1</v>
      </c>
      <c r="H6" s="20" t="str">
        <f t="shared" si="3"/>
        <v>愛知県　名古屋市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71.02</v>
      </c>
      <c r="P6" s="21">
        <f t="shared" si="3"/>
        <v>100</v>
      </c>
      <c r="Q6" s="21">
        <f t="shared" si="3"/>
        <v>2425</v>
      </c>
      <c r="R6" s="21">
        <f t="shared" si="3"/>
        <v>2294854</v>
      </c>
      <c r="S6" s="21">
        <f t="shared" si="3"/>
        <v>326.5</v>
      </c>
      <c r="T6" s="21">
        <f t="shared" si="3"/>
        <v>7028.65</v>
      </c>
      <c r="U6" s="21">
        <f t="shared" si="3"/>
        <v>2454030</v>
      </c>
      <c r="V6" s="21">
        <f t="shared" si="3"/>
        <v>356.1</v>
      </c>
      <c r="W6" s="21">
        <f t="shared" si="3"/>
        <v>6891.41</v>
      </c>
      <c r="X6" s="22">
        <f>IF(X7="",NA(),X7)</f>
        <v>104.69</v>
      </c>
      <c r="Y6" s="22">
        <f t="shared" ref="Y6:AG6" si="4">IF(Y7="",NA(),Y7)</f>
        <v>106.2</v>
      </c>
      <c r="Z6" s="22">
        <f t="shared" si="4"/>
        <v>98.42</v>
      </c>
      <c r="AA6" s="22">
        <f t="shared" si="4"/>
        <v>101.37</v>
      </c>
      <c r="AB6" s="22">
        <f t="shared" si="4"/>
        <v>97.51</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218.19</v>
      </c>
      <c r="AU6" s="22">
        <f t="shared" ref="AU6:BC6" si="6">IF(AU7="",NA(),AU7)</f>
        <v>238.02</v>
      </c>
      <c r="AV6" s="22">
        <f t="shared" si="6"/>
        <v>215.88</v>
      </c>
      <c r="AW6" s="22">
        <f t="shared" si="6"/>
        <v>181.8</v>
      </c>
      <c r="AX6" s="22">
        <f t="shared" si="6"/>
        <v>165.23</v>
      </c>
      <c r="AY6" s="22">
        <f t="shared" si="6"/>
        <v>166.51</v>
      </c>
      <c r="AZ6" s="22">
        <f t="shared" si="6"/>
        <v>172.47</v>
      </c>
      <c r="BA6" s="22">
        <f t="shared" si="6"/>
        <v>170.76</v>
      </c>
      <c r="BB6" s="22">
        <f t="shared" si="6"/>
        <v>169.11</v>
      </c>
      <c r="BC6" s="22">
        <f t="shared" si="6"/>
        <v>157.01</v>
      </c>
      <c r="BD6" s="21" t="str">
        <f>IF(BD7="","",IF(BD7="-","【-】","【"&amp;SUBSTITUTE(TEXT(BD7,"#,##0.00"),"-","△")&amp;"】"))</f>
        <v>【252.29】</v>
      </c>
      <c r="BE6" s="22">
        <f>IF(BE7="",NA(),BE7)</f>
        <v>206.94</v>
      </c>
      <c r="BF6" s="22">
        <f t="shared" ref="BF6:BN6" si="7">IF(BF7="",NA(),BF7)</f>
        <v>205.42</v>
      </c>
      <c r="BG6" s="22">
        <f t="shared" si="7"/>
        <v>214</v>
      </c>
      <c r="BH6" s="22">
        <f t="shared" si="7"/>
        <v>194.96</v>
      </c>
      <c r="BI6" s="22">
        <f t="shared" si="7"/>
        <v>183.63</v>
      </c>
      <c r="BJ6" s="22">
        <f t="shared" si="7"/>
        <v>198.51</v>
      </c>
      <c r="BK6" s="22">
        <f t="shared" si="7"/>
        <v>193.57</v>
      </c>
      <c r="BL6" s="22">
        <f t="shared" si="7"/>
        <v>200.12</v>
      </c>
      <c r="BM6" s="22">
        <f t="shared" si="7"/>
        <v>194.42</v>
      </c>
      <c r="BN6" s="22">
        <f t="shared" si="7"/>
        <v>195.5</v>
      </c>
      <c r="BO6" s="21" t="str">
        <f>IF(BO7="","",IF(BO7="-","【-】","【"&amp;SUBSTITUTE(TEXT(BO7,"#,##0.00"),"-","△")&amp;"】"))</f>
        <v>【268.07】</v>
      </c>
      <c r="BP6" s="22">
        <f>IF(BP7="",NA(),BP7)</f>
        <v>98.05</v>
      </c>
      <c r="BQ6" s="22">
        <f t="shared" ref="BQ6:BY6" si="8">IF(BQ7="",NA(),BQ7)</f>
        <v>98.8</v>
      </c>
      <c r="BR6" s="22">
        <f t="shared" si="8"/>
        <v>90.89</v>
      </c>
      <c r="BS6" s="22">
        <f t="shared" si="8"/>
        <v>93.61</v>
      </c>
      <c r="BT6" s="22">
        <f t="shared" si="8"/>
        <v>89.4</v>
      </c>
      <c r="BU6" s="22">
        <f t="shared" si="8"/>
        <v>103.28</v>
      </c>
      <c r="BV6" s="22">
        <f t="shared" si="8"/>
        <v>102.26</v>
      </c>
      <c r="BW6" s="22">
        <f t="shared" si="8"/>
        <v>98.26</v>
      </c>
      <c r="BX6" s="22">
        <f t="shared" si="8"/>
        <v>100.4</v>
      </c>
      <c r="BY6" s="22">
        <f t="shared" si="8"/>
        <v>96.51</v>
      </c>
      <c r="BZ6" s="21" t="str">
        <f>IF(BZ7="","",IF(BZ7="-","【-】","【"&amp;SUBSTITUTE(TEXT(BZ7,"#,##0.00"),"-","△")&amp;"】"))</f>
        <v>【97.47】</v>
      </c>
      <c r="CA6" s="22">
        <f>IF(CA7="",NA(),CA7)</f>
        <v>163.4</v>
      </c>
      <c r="CB6" s="22">
        <f t="shared" ref="CB6:CJ6" si="9">IF(CB7="",NA(),CB7)</f>
        <v>160.88999999999999</v>
      </c>
      <c r="CC6" s="22">
        <f t="shared" si="9"/>
        <v>161.24</v>
      </c>
      <c r="CD6" s="22">
        <f t="shared" si="9"/>
        <v>165.41</v>
      </c>
      <c r="CE6" s="22">
        <f t="shared" si="9"/>
        <v>174.79</v>
      </c>
      <c r="CF6" s="22">
        <f t="shared" si="9"/>
        <v>173.11</v>
      </c>
      <c r="CG6" s="22">
        <f t="shared" si="9"/>
        <v>174.34</v>
      </c>
      <c r="CH6" s="22">
        <f t="shared" si="9"/>
        <v>172.33</v>
      </c>
      <c r="CI6" s="22">
        <f t="shared" si="9"/>
        <v>172.8</v>
      </c>
      <c r="CJ6" s="22">
        <f t="shared" si="9"/>
        <v>180.94</v>
      </c>
      <c r="CK6" s="21" t="str">
        <f>IF(CK7="","",IF(CK7="-","【-】","【"&amp;SUBSTITUTE(TEXT(CK7,"#,##0.00"),"-","△")&amp;"】"))</f>
        <v>【174.75】</v>
      </c>
      <c r="CL6" s="22">
        <f>IF(CL7="",NA(),CL7)</f>
        <v>53.51</v>
      </c>
      <c r="CM6" s="22">
        <f t="shared" ref="CM6:CU6" si="10">IF(CM7="",NA(),CM7)</f>
        <v>53.2</v>
      </c>
      <c r="CN6" s="22">
        <f t="shared" si="10"/>
        <v>53.36</v>
      </c>
      <c r="CO6" s="22">
        <f t="shared" si="10"/>
        <v>52.72</v>
      </c>
      <c r="CP6" s="22">
        <f t="shared" si="10"/>
        <v>51.99</v>
      </c>
      <c r="CQ6" s="22">
        <f t="shared" si="10"/>
        <v>59.32</v>
      </c>
      <c r="CR6" s="22">
        <f t="shared" si="10"/>
        <v>59.12</v>
      </c>
      <c r="CS6" s="22">
        <f t="shared" si="10"/>
        <v>59.37</v>
      </c>
      <c r="CT6" s="22">
        <f t="shared" si="10"/>
        <v>58.84</v>
      </c>
      <c r="CU6" s="22">
        <f t="shared" si="10"/>
        <v>58.91</v>
      </c>
      <c r="CV6" s="21" t="str">
        <f>IF(CV7="","",IF(CV7="-","【-】","【"&amp;SUBSTITUTE(TEXT(CV7,"#,##0.00"),"-","△")&amp;"】"))</f>
        <v>【59.97】</v>
      </c>
      <c r="CW6" s="22">
        <f>IF(CW7="",NA(),CW7)</f>
        <v>94.75</v>
      </c>
      <c r="CX6" s="22">
        <f t="shared" ref="CX6:DF6" si="11">IF(CX7="",NA(),CX7)</f>
        <v>94.63</v>
      </c>
      <c r="CY6" s="22">
        <f t="shared" si="11"/>
        <v>95.04</v>
      </c>
      <c r="CZ6" s="22">
        <f t="shared" si="11"/>
        <v>95.2</v>
      </c>
      <c r="DA6" s="22">
        <f t="shared" si="11"/>
        <v>95.59</v>
      </c>
      <c r="DB6" s="22">
        <f t="shared" si="11"/>
        <v>93.74</v>
      </c>
      <c r="DC6" s="22">
        <f t="shared" si="11"/>
        <v>93.64</v>
      </c>
      <c r="DD6" s="22">
        <f t="shared" si="11"/>
        <v>93.68</v>
      </c>
      <c r="DE6" s="22">
        <f t="shared" si="11"/>
        <v>94.13</v>
      </c>
      <c r="DF6" s="22">
        <f t="shared" si="11"/>
        <v>93.84</v>
      </c>
      <c r="DG6" s="21" t="str">
        <f>IF(DG7="","",IF(DG7="-","【-】","【"&amp;SUBSTITUTE(TEXT(DG7,"#,##0.00"),"-","△")&amp;"】"))</f>
        <v>【89.76】</v>
      </c>
      <c r="DH6" s="22">
        <f>IF(DH7="",NA(),DH7)</f>
        <v>53.16</v>
      </c>
      <c r="DI6" s="22">
        <f t="shared" ref="DI6:DQ6" si="12">IF(DI7="",NA(),DI7)</f>
        <v>53.75</v>
      </c>
      <c r="DJ6" s="22">
        <f t="shared" si="12"/>
        <v>54.2</v>
      </c>
      <c r="DK6" s="22">
        <f t="shared" si="12"/>
        <v>53.48</v>
      </c>
      <c r="DL6" s="22">
        <f t="shared" si="12"/>
        <v>53.98</v>
      </c>
      <c r="DM6" s="22">
        <f t="shared" si="12"/>
        <v>49.23</v>
      </c>
      <c r="DN6" s="22">
        <f t="shared" si="12"/>
        <v>49.78</v>
      </c>
      <c r="DO6" s="22">
        <f t="shared" si="12"/>
        <v>50.32</v>
      </c>
      <c r="DP6" s="22">
        <f t="shared" si="12"/>
        <v>50.93</v>
      </c>
      <c r="DQ6" s="22">
        <f t="shared" si="12"/>
        <v>51.24</v>
      </c>
      <c r="DR6" s="21" t="str">
        <f>IF(DR7="","",IF(DR7="-","【-】","【"&amp;SUBSTITUTE(TEXT(DR7,"#,##0.00"),"-","△")&amp;"】"))</f>
        <v>【51.51】</v>
      </c>
      <c r="DS6" s="22">
        <f>IF(DS7="",NA(),DS7)</f>
        <v>17.39</v>
      </c>
      <c r="DT6" s="22">
        <f t="shared" ref="DT6:EB6" si="13">IF(DT7="",NA(),DT7)</f>
        <v>19.14</v>
      </c>
      <c r="DU6" s="22">
        <f t="shared" si="13"/>
        <v>21.03</v>
      </c>
      <c r="DV6" s="22">
        <f t="shared" si="13"/>
        <v>22.72</v>
      </c>
      <c r="DW6" s="22">
        <f t="shared" si="13"/>
        <v>24.12</v>
      </c>
      <c r="DX6" s="22">
        <f t="shared" si="13"/>
        <v>21.62</v>
      </c>
      <c r="DY6" s="22">
        <f t="shared" si="13"/>
        <v>22.79</v>
      </c>
      <c r="DZ6" s="22">
        <f t="shared" si="13"/>
        <v>24.26</v>
      </c>
      <c r="EA6" s="22">
        <f t="shared" si="13"/>
        <v>25.55</v>
      </c>
      <c r="EB6" s="22">
        <f t="shared" si="13"/>
        <v>26.73</v>
      </c>
      <c r="EC6" s="21" t="str">
        <f>IF(EC7="","",IF(EC7="-","【-】","【"&amp;SUBSTITUTE(TEXT(EC7,"#,##0.00"),"-","△")&amp;"】"))</f>
        <v>【23.75】</v>
      </c>
      <c r="ED6" s="22">
        <f>IF(ED7="",NA(),ED7)</f>
        <v>1.34</v>
      </c>
      <c r="EE6" s="22">
        <f t="shared" ref="EE6:EM6" si="14">IF(EE7="",NA(),EE7)</f>
        <v>1.1100000000000001</v>
      </c>
      <c r="EF6" s="22">
        <f t="shared" si="14"/>
        <v>1.29</v>
      </c>
      <c r="EG6" s="22">
        <f t="shared" si="14"/>
        <v>1.27</v>
      </c>
      <c r="EH6" s="22">
        <f t="shared" si="14"/>
        <v>1.02</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231002</v>
      </c>
      <c r="D7" s="24">
        <v>46</v>
      </c>
      <c r="E7" s="24">
        <v>1</v>
      </c>
      <c r="F7" s="24">
        <v>0</v>
      </c>
      <c r="G7" s="24">
        <v>1</v>
      </c>
      <c r="H7" s="24" t="s">
        <v>93</v>
      </c>
      <c r="I7" s="24" t="s">
        <v>94</v>
      </c>
      <c r="J7" s="24" t="s">
        <v>95</v>
      </c>
      <c r="K7" s="24" t="s">
        <v>96</v>
      </c>
      <c r="L7" s="24" t="s">
        <v>97</v>
      </c>
      <c r="M7" s="24" t="s">
        <v>98</v>
      </c>
      <c r="N7" s="25" t="s">
        <v>99</v>
      </c>
      <c r="O7" s="25">
        <v>71.02</v>
      </c>
      <c r="P7" s="25">
        <v>100</v>
      </c>
      <c r="Q7" s="25">
        <v>2425</v>
      </c>
      <c r="R7" s="25">
        <v>2294854</v>
      </c>
      <c r="S7" s="25">
        <v>326.5</v>
      </c>
      <c r="T7" s="25">
        <v>7028.65</v>
      </c>
      <c r="U7" s="25">
        <v>2454030</v>
      </c>
      <c r="V7" s="25">
        <v>356.1</v>
      </c>
      <c r="W7" s="25">
        <v>6891.41</v>
      </c>
      <c r="X7" s="25">
        <v>104.69</v>
      </c>
      <c r="Y7" s="25">
        <v>106.2</v>
      </c>
      <c r="Z7" s="25">
        <v>98.42</v>
      </c>
      <c r="AA7" s="25">
        <v>101.37</v>
      </c>
      <c r="AB7" s="25">
        <v>97.51</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218.19</v>
      </c>
      <c r="AU7" s="25">
        <v>238.02</v>
      </c>
      <c r="AV7" s="25">
        <v>215.88</v>
      </c>
      <c r="AW7" s="25">
        <v>181.8</v>
      </c>
      <c r="AX7" s="25">
        <v>165.23</v>
      </c>
      <c r="AY7" s="25">
        <v>166.51</v>
      </c>
      <c r="AZ7" s="25">
        <v>172.47</v>
      </c>
      <c r="BA7" s="25">
        <v>170.76</v>
      </c>
      <c r="BB7" s="25">
        <v>169.11</v>
      </c>
      <c r="BC7" s="25">
        <v>157.01</v>
      </c>
      <c r="BD7" s="25">
        <v>252.29</v>
      </c>
      <c r="BE7" s="25">
        <v>206.94</v>
      </c>
      <c r="BF7" s="25">
        <v>205.42</v>
      </c>
      <c r="BG7" s="25">
        <v>214</v>
      </c>
      <c r="BH7" s="25">
        <v>194.96</v>
      </c>
      <c r="BI7" s="25">
        <v>183.63</v>
      </c>
      <c r="BJ7" s="25">
        <v>198.51</v>
      </c>
      <c r="BK7" s="25">
        <v>193.57</v>
      </c>
      <c r="BL7" s="25">
        <v>200.12</v>
      </c>
      <c r="BM7" s="25">
        <v>194.42</v>
      </c>
      <c r="BN7" s="25">
        <v>195.5</v>
      </c>
      <c r="BO7" s="25">
        <v>268.07</v>
      </c>
      <c r="BP7" s="25">
        <v>98.05</v>
      </c>
      <c r="BQ7" s="25">
        <v>98.8</v>
      </c>
      <c r="BR7" s="25">
        <v>90.89</v>
      </c>
      <c r="BS7" s="25">
        <v>93.61</v>
      </c>
      <c r="BT7" s="25">
        <v>89.4</v>
      </c>
      <c r="BU7" s="25">
        <v>103.28</v>
      </c>
      <c r="BV7" s="25">
        <v>102.26</v>
      </c>
      <c r="BW7" s="25">
        <v>98.26</v>
      </c>
      <c r="BX7" s="25">
        <v>100.4</v>
      </c>
      <c r="BY7" s="25">
        <v>96.51</v>
      </c>
      <c r="BZ7" s="25">
        <v>97.47</v>
      </c>
      <c r="CA7" s="25">
        <v>163.4</v>
      </c>
      <c r="CB7" s="25">
        <v>160.88999999999999</v>
      </c>
      <c r="CC7" s="25">
        <v>161.24</v>
      </c>
      <c r="CD7" s="25">
        <v>165.41</v>
      </c>
      <c r="CE7" s="25">
        <v>174.79</v>
      </c>
      <c r="CF7" s="25">
        <v>173.11</v>
      </c>
      <c r="CG7" s="25">
        <v>174.34</v>
      </c>
      <c r="CH7" s="25">
        <v>172.33</v>
      </c>
      <c r="CI7" s="25">
        <v>172.8</v>
      </c>
      <c r="CJ7" s="25">
        <v>180.94</v>
      </c>
      <c r="CK7" s="25">
        <v>174.75</v>
      </c>
      <c r="CL7" s="25">
        <v>53.51</v>
      </c>
      <c r="CM7" s="25">
        <v>53.2</v>
      </c>
      <c r="CN7" s="25">
        <v>53.36</v>
      </c>
      <c r="CO7" s="25">
        <v>52.72</v>
      </c>
      <c r="CP7" s="25">
        <v>51.99</v>
      </c>
      <c r="CQ7" s="25">
        <v>59.32</v>
      </c>
      <c r="CR7" s="25">
        <v>59.12</v>
      </c>
      <c r="CS7" s="25">
        <v>59.37</v>
      </c>
      <c r="CT7" s="25">
        <v>58.84</v>
      </c>
      <c r="CU7" s="25">
        <v>58.91</v>
      </c>
      <c r="CV7" s="25">
        <v>59.97</v>
      </c>
      <c r="CW7" s="25">
        <v>94.75</v>
      </c>
      <c r="CX7" s="25">
        <v>94.63</v>
      </c>
      <c r="CY7" s="25">
        <v>95.04</v>
      </c>
      <c r="CZ7" s="25">
        <v>95.2</v>
      </c>
      <c r="DA7" s="25">
        <v>95.59</v>
      </c>
      <c r="DB7" s="25">
        <v>93.74</v>
      </c>
      <c r="DC7" s="25">
        <v>93.64</v>
      </c>
      <c r="DD7" s="25">
        <v>93.68</v>
      </c>
      <c r="DE7" s="25">
        <v>94.13</v>
      </c>
      <c r="DF7" s="25">
        <v>93.84</v>
      </c>
      <c r="DG7" s="25">
        <v>89.76</v>
      </c>
      <c r="DH7" s="25">
        <v>53.16</v>
      </c>
      <c r="DI7" s="25">
        <v>53.75</v>
      </c>
      <c r="DJ7" s="25">
        <v>54.2</v>
      </c>
      <c r="DK7" s="25">
        <v>53.48</v>
      </c>
      <c r="DL7" s="25">
        <v>53.98</v>
      </c>
      <c r="DM7" s="25">
        <v>49.23</v>
      </c>
      <c r="DN7" s="25">
        <v>49.78</v>
      </c>
      <c r="DO7" s="25">
        <v>50.32</v>
      </c>
      <c r="DP7" s="25">
        <v>50.93</v>
      </c>
      <c r="DQ7" s="25">
        <v>51.24</v>
      </c>
      <c r="DR7" s="25">
        <v>51.51</v>
      </c>
      <c r="DS7" s="25">
        <v>17.39</v>
      </c>
      <c r="DT7" s="25">
        <v>19.14</v>
      </c>
      <c r="DU7" s="25">
        <v>21.03</v>
      </c>
      <c r="DV7" s="25">
        <v>22.72</v>
      </c>
      <c r="DW7" s="25">
        <v>24.12</v>
      </c>
      <c r="DX7" s="25">
        <v>21.62</v>
      </c>
      <c r="DY7" s="25">
        <v>22.79</v>
      </c>
      <c r="DZ7" s="25">
        <v>24.26</v>
      </c>
      <c r="EA7" s="25">
        <v>25.55</v>
      </c>
      <c r="EB7" s="25">
        <v>26.73</v>
      </c>
      <c r="EC7" s="25">
        <v>23.75</v>
      </c>
      <c r="ED7" s="25">
        <v>1.34</v>
      </c>
      <c r="EE7" s="25">
        <v>1.1100000000000001</v>
      </c>
      <c r="EF7" s="25">
        <v>1.29</v>
      </c>
      <c r="EG7" s="25">
        <v>1.27</v>
      </c>
      <c r="EH7" s="25">
        <v>1.02</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2024-01-30T07:36:24Z</cp:lastPrinted>
  <dcterms:created xsi:type="dcterms:W3CDTF">2023-12-05T00:55:31Z</dcterms:created>
  <dcterms:modified xsi:type="dcterms:W3CDTF">2024-02-14T06:47:40Z</dcterms:modified>
  <cp:category/>
</cp:coreProperties>
</file>