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STJGNW-O\keiri$\003会計係\052財政局\012_公営企業に係る「経営比較分析表」の策定等について\R4工水\03_資料作成\01【経営比較分析表】\"/>
    </mc:Choice>
  </mc:AlternateContent>
  <workbookProtection workbookAlgorithmName="SHA-512" workbookHashValue="yUH3k8DELcgFrDFClN3kOzrTRoGE6fZQYndxZuM/I8BdCt0oQIdwda6EMwk9ASbg15v2J6LaFuz3CMb4XvUaEA==" workbookSaltValue="6IkxhfvFZwvkDy4JHh9Q9Q==" workbookSpinCount="100000" lockStructure="1"/>
  <bookViews>
    <workbookView xWindow="0" yWindow="0" windowWidth="23040" windowHeight="919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G10" i="5"/>
  <c r="CM10" i="5"/>
  <c r="CI10" i="5"/>
  <c r="BO10" i="5"/>
  <c r="AU10" i="5"/>
  <c r="AQ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MW79" i="4"/>
  <c r="KO79" i="4"/>
  <c r="JN79" i="4"/>
  <c r="IM79" i="4"/>
  <c r="HL79" i="4"/>
  <c r="GK79" i="4"/>
  <c r="EC79" i="4"/>
  <c r="DB79" i="4"/>
  <c r="CA79" i="4"/>
  <c r="Y79" i="4"/>
  <c r="RH56" i="4"/>
  <c r="QN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KF54" i="4"/>
  <c r="JL54" i="4"/>
  <c r="HT54" i="4"/>
  <c r="GZ54" i="4"/>
  <c r="GF54" i="4"/>
  <c r="FL54" i="4"/>
  <c r="ER54" i="4"/>
  <c r="CZ54" i="4"/>
  <c r="CF54" i="4"/>
  <c r="BL54" i="4"/>
  <c r="X54" i="4"/>
  <c r="RH33" i="4"/>
  <c r="PT33" i="4"/>
  <c r="OZ33" i="4"/>
  <c r="OF33" i="4"/>
  <c r="MN33" i="4"/>
  <c r="LT33" i="4"/>
  <c r="KZ33" i="4"/>
  <c r="KF33" i="4"/>
  <c r="JL33" i="4"/>
  <c r="HT33" i="4"/>
  <c r="GZ33" i="4"/>
  <c r="GF33" i="4"/>
  <c r="ER33" i="4"/>
  <c r="CZ33" i="4"/>
  <c r="CF33" i="4"/>
  <c r="BL33" i="4"/>
  <c r="AR33" i="4"/>
  <c r="X33" i="4"/>
  <c r="QN32" i="4"/>
  <c r="OZ32" i="4"/>
  <c r="MN32" i="4"/>
  <c r="KZ32" i="4"/>
  <c r="KF32" i="4"/>
  <c r="JL32" i="4"/>
  <c r="GZ32" i="4"/>
  <c r="FL32" i="4"/>
  <c r="CZ32" i="4"/>
  <c r="CF32" i="4"/>
  <c r="BL32" i="4"/>
  <c r="X32" i="4"/>
  <c r="RH31" i="4"/>
  <c r="QN31" i="4"/>
  <c r="PT31" i="4"/>
  <c r="OZ31" i="4"/>
  <c r="OF31" i="4"/>
  <c r="MN31" i="4"/>
  <c r="LT31" i="4"/>
  <c r="KZ31" i="4"/>
  <c r="KF31" i="4"/>
  <c r="JL31" i="4"/>
  <c r="HT31" i="4"/>
  <c r="GZ31" i="4"/>
  <c r="GF31" i="4"/>
  <c r="FL31" i="4"/>
  <c r="ER31" i="4"/>
  <c r="CZ31" i="4"/>
  <c r="CF31" i="4"/>
  <c r="BL31" i="4"/>
  <c r="X31" i="4"/>
  <c r="LZ10" i="4"/>
  <c r="IT10" i="4"/>
  <c r="FN10" i="4"/>
  <c r="CH10" i="4"/>
  <c r="B10" i="4"/>
  <c r="PF8" i="4"/>
  <c r="LZ8" i="4"/>
  <c r="IT8" i="4"/>
  <c r="FN8" i="4"/>
  <c r="CH8" i="4"/>
  <c r="B8" i="4"/>
  <c r="B5" i="4"/>
  <c r="AR31" i="4" l="1"/>
  <c r="AR32" i="4"/>
  <c r="ER32" i="4"/>
  <c r="HT32" i="4"/>
  <c r="LT32" i="4"/>
  <c r="PT32" i="4"/>
  <c r="AR54" i="4"/>
  <c r="AR55" i="4"/>
  <c r="LT55" i="4"/>
  <c r="AZ79" i="4"/>
  <c r="V10" i="5"/>
  <c r="AF10" i="5"/>
  <c r="AJ10" i="5"/>
  <c r="AT10" i="5"/>
  <c r="BD10" i="5"/>
  <c r="BN10" i="5"/>
  <c r="BX10" i="5"/>
  <c r="CB10" i="5"/>
  <c r="CL10" i="5"/>
  <c r="CV10" i="5"/>
  <c r="DF10" i="5"/>
  <c r="DP10" i="5"/>
  <c r="DT10" i="5"/>
  <c r="ED10" i="5"/>
  <c r="FL33" i="4"/>
  <c r="AG10" i="5"/>
  <c r="BE10" i="5"/>
  <c r="BY10" i="5"/>
  <c r="CW10" i="5"/>
  <c r="DQ10" i="5"/>
  <c r="AH11" i="5"/>
  <c r="BB11" i="5"/>
  <c r="BF11" i="5"/>
  <c r="BZ11" i="5"/>
  <c r="CT11" i="5"/>
  <c r="CX11" i="5"/>
  <c r="QN33" i="4"/>
  <c r="FL56" i="4"/>
  <c r="NX79"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<sst xmlns="http://schemas.openxmlformats.org/spreadsheetml/2006/main" count="262" uniqueCount="107">
  <si>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</si>
  <si>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</si>
  <si>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</si>
  <si>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</si>
  <si>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</si>
  <si>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</si>
  <si>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</si>
  <si>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</si>
  <si>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</si>
  <si>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</si>
  <si>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</si>
  <si>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</si>
  <si>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</si>
  <si>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</si>
  <si>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</si>
  <si>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</si>
  <si>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</si>
  <si>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</si>
  <si>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</si>
  <si>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</si>
  <si>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</si>
  <si>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</si>
  <si>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</si>
  <si>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</si>
  <si>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</si>
  <si>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</si>
  <si>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</si>
  <si>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</si>
  <si>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</si>
  <si>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</si>
  <si>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</si>
  <si>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</si>
  <si>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</si>
  <si>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</si>
  <si>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</si>
  <si>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</si>
  <si>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</si>
  <si>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</si>
  <si>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</si>
  <si>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</si>
  <si>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</si>
  <si>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</si>
  <si>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</si>
  <si>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</si>
  <si>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</si>
  <si>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</si>
  <si>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</si>
  <si>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</si>
  <si>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</si>
  <si>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</si>
  <si>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</si>
  <si>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</si>
  <si>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</si>
  <si>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</si>
  <si>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</si>
  <si>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</si>
  <si>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</si>
  <si>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</si>
  <si>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</si>
  <si>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</si>
  <si>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</si>
  <si>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</si>
  <si>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</si>
  <si>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</si>
  <si>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</si>
  <si>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</si>
  <si>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</si>
  <si>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</si>
  <si>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</si>
  <si>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</si>
  <si>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</si>
  <si>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</si>
  <si>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</si>
  <si>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</si>
  <si>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</si>
  <si>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</si>
  <si>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</si>
  <si>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</si>
  <si>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</si>
  <si>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</si>
  <si>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</si>
  <si>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</si>
  <si>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</si>
  <si>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</si>
  <si>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</si>
  <si>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</si>
  <si>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</si>
  <si>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</si>
  <si>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231002</t>
  </si>
  <si>
    <t>46</t>
  </si>
  <si>
    <t>02</t>
  </si>
  <si>
    <t>0</t>
  </si>
  <si>
    <t>000</t>
  </si>
  <si>
    <t>愛知県　名古屋市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</si>
  <si>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</si>
  <si>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</si>
  <si>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</si>
  <si>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</si>
  <si>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</si>
  <si>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</si>
  <si>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</si>
  <si>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</si>
  <si>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</si>
  <si>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</si>
  <si>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①②経常収支比率は、維持管理費が電力費の高騰などの影響で大幅に増加したことなどにより、令和３年度に比べ減少しましたが、100％を上回っており、累積欠損金もありません。
　③流動比率は、維持管理費が電力費の高騰などの影響で大幅に増加し、現金等の流動資産が減少したことなどにより、令和３年度に比べ減少しましたが、100％を上回っており、短期的な資金面においてのリスクは低いと言えます。
　④企業債残高対給水収益比率は、ゼロとなっており、将来の財政負担が生じないよう努めています。　 
　⑤料金回収率は、100％を上回っています。引き続き、健全な経営を維持しています。
　⑥給水原価は、類似団体の平均値を上回っています。引き続き、効率的・効果的な事業執行に努めていきます。
　⑦施設利用率は、類似団体の平均値を下回っていますが、安定した給水を継続するために必要な施設規模となっています。
　⑧契約率は、類似団体の平均値を下回っています。今後も販路拡大に努め、収益確保を図っていきます。</t>
    <phoneticPr fontId="5"/>
  </si>
  <si>
    <t>　①②管路経年化率は、類似団体の平均値を下回っているものの、有形固定資産減価償却率は上回っており、法定耐用年数に近い資産の割合が高いと言えますが、本市では、施設の更新時期の目安として、法定耐用年数を上回る目標耐用年数を設定し、計画的に施設の更新を進めています。
　③管路更新率は、類似団体の平均値を下回っていますが、配水管をはじめとした施設については、施設の老朽度の評価に基づき適切な維持管理を行い、計画的に老朽化した配水管の更新及び耐震化を行っています。</t>
    <phoneticPr fontId="5"/>
  </si>
  <si>
    <t>　経営の健全性・効率性に関する指標は概ね良好です。
　一方で電力費の高騰は安定的な事業運営に非常に強い影響を及ぼしており、今後も厳しい状況が見込まれます。
　そうした状況においても、施設の老朽化対策や南海トラフ地震を見据えた地震対策などに取り組んでいく必要があります。
　このように、経営環境は極めて厳しい状況が続いておりますが、これまで以上に、効率的・効果的な事業執行に努めるとともに、将来を見据えた投資を積極的・計画的に行うことにより、持続可能な事業運営に努めていきます。</t>
    <rPh sb="27" eb="29">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</si>
</sst>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6" fillId="0" borderId="8" xfId="0" applyFont="1" applyBorder="1" applyAlignment="1" applyProtection="1">
      <alignment horizontal="left" vertical="top" wrapText="1"/>
      <protection locked="0"/>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60</c:v>
                </c:pt>
                <c:pt idx="1">
                  <c:v>61.15</c:v>
                </c:pt>
                <c:pt idx="2">
                  <c:v>60.52</c:v>
                </c:pt>
                <c:pt idx="3">
                  <c:v>61.01</c:v>
                </c:pt>
                <c:pt idx="4">
                  <c:v>62.66</c:v>
                </c:pt>
              </c:numCache>
            </c:numRef>
          </c:val>
          <c:extLst>
            <c:ext xmlns:c16="http://schemas.microsoft.com/office/drawing/2014/chart" uri="{C3380CC4-5D6E-409C-BE32-E72D297353CC}">
              <c16:uniqueId val="{00000000-08B2-436B-9A2A-9AF8792261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08B2-436B-9A2A-9AF8792261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48.3</c:v>
                </c:pt>
                <c:pt idx="1">
                  <c:v>48.42</c:v>
                </c:pt>
                <c:pt idx="2">
                  <c:v>46.45</c:v>
                </c:pt>
                <c:pt idx="3">
                  <c:v>48.35</c:v>
                </c:pt>
                <c:pt idx="4">
                  <c:v>48.77</c:v>
                </c:pt>
              </c:numCache>
            </c:numRef>
          </c:val>
          <c:extLst>
            <c:ext xmlns:c16="http://schemas.microsoft.com/office/drawing/2014/chart" uri="{C3380CC4-5D6E-409C-BE32-E72D297353CC}">
              <c16:uniqueId val="{00000000-2BC7-4244-B8B3-E78CB397F5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2BC7-4244-B8B3-E78CB397F5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0.84</c:v>
                </c:pt>
                <c:pt idx="1">
                  <c:v>1.35</c:v>
                </c:pt>
                <c:pt idx="2">
                  <c:v>0.11</c:v>
                </c:pt>
                <c:pt idx="3">
                  <c:v>0.25</c:v>
                </c:pt>
                <c:pt idx="4">
                  <c:v>0.08</c:v>
                </c:pt>
              </c:numCache>
            </c:numRef>
          </c:val>
          <c:extLst>
            <c:ext xmlns:c16="http://schemas.microsoft.com/office/drawing/2014/chart" uri="{C3380CC4-5D6E-409C-BE32-E72D297353CC}">
              <c16:uniqueId val="{00000000-4926-4578-920B-8675229193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4926-4578-920B-8675229193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733.05</c:v>
                </c:pt>
                <c:pt idx="1">
                  <c:v>947.68</c:v>
                </c:pt>
                <c:pt idx="2">
                  <c:v>740.63</c:v>
                </c:pt>
                <c:pt idx="3">
                  <c:v>1162.93</c:v>
                </c:pt>
                <c:pt idx="4">
                  <c:v>568.29999999999995</c:v>
                </c:pt>
              </c:numCache>
            </c:numRef>
          </c:val>
          <c:extLst>
            <c:ext xmlns:c16="http://schemas.microsoft.com/office/drawing/2014/chart" uri="{C3380CC4-5D6E-409C-BE32-E72D297353CC}">
              <c16:uniqueId val="{00000000-ADA1-4307-A145-B35824A2EF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ADA1-4307-A145-B35824A2EF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1F-4D37-9FA8-5A57FABD28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531F-4D37-9FA8-5A57FABD28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108.39</c:v>
                </c:pt>
                <c:pt idx="1">
                  <c:v>106</c:v>
                </c:pt>
                <c:pt idx="2">
                  <c:v>109.26</c:v>
                </c:pt>
                <c:pt idx="3">
                  <c:v>109.14</c:v>
                </c:pt>
                <c:pt idx="4">
                  <c:v>102.3</c:v>
                </c:pt>
              </c:numCache>
            </c:numRef>
          </c:val>
          <c:extLst>
            <c:ext xmlns:c16="http://schemas.microsoft.com/office/drawing/2014/chart" uri="{C3380CC4-5D6E-409C-BE32-E72D297353CC}">
              <c16:uniqueId val="{00000000-5F48-4AB7-9A90-2E3A73D2C3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5F48-4AB7-9A90-2E3A73D2C3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32.49</c:v>
                </c:pt>
                <c:pt idx="1">
                  <c:v>33.049999999999997</c:v>
                </c:pt>
                <c:pt idx="2">
                  <c:v>31.88</c:v>
                </c:pt>
                <c:pt idx="3">
                  <c:v>31.95</c:v>
                </c:pt>
                <c:pt idx="4">
                  <c:v>34.01</c:v>
                </c:pt>
              </c:numCache>
            </c:numRef>
          </c:val>
          <c:extLst>
            <c:ext xmlns:c16="http://schemas.microsoft.com/office/drawing/2014/chart" uri="{C3380CC4-5D6E-409C-BE32-E72D297353CC}">
              <c16:uniqueId val="{00000000-DADE-4607-A01F-852A3578C8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DADE-4607-A01F-852A3578C8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28.26</c:v>
                </c:pt>
                <c:pt idx="1">
                  <c:v>27.48</c:v>
                </c:pt>
                <c:pt idx="2">
                  <c:v>27.03</c:v>
                </c:pt>
                <c:pt idx="3">
                  <c:v>27</c:v>
                </c:pt>
                <c:pt idx="4">
                  <c:v>26.49</c:v>
                </c:pt>
              </c:numCache>
            </c:numRef>
          </c:val>
          <c:extLst>
            <c:ext xmlns:c16="http://schemas.microsoft.com/office/drawing/2014/chart" uri="{C3380CC4-5D6E-409C-BE32-E72D297353CC}">
              <c16:uniqueId val="{00000000-929A-46C7-877A-8CB0582029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929A-46C7-877A-8CB0582029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41.36</c:v>
                </c:pt>
                <c:pt idx="1">
                  <c:v>41.68</c:v>
                </c:pt>
                <c:pt idx="2">
                  <c:v>41.67</c:v>
                </c:pt>
                <c:pt idx="3">
                  <c:v>41.57</c:v>
                </c:pt>
                <c:pt idx="4">
                  <c:v>41.75</c:v>
                </c:pt>
              </c:numCache>
            </c:numRef>
          </c:val>
          <c:extLst>
            <c:ext xmlns:c16="http://schemas.microsoft.com/office/drawing/2014/chart" uri="{C3380CC4-5D6E-409C-BE32-E72D297353CC}">
              <c16:uniqueId val="{00000000-7553-4274-8E81-659CA1FDF8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7553-4274-8E81-659CA1FDF8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73-408B-A719-607DEC641B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AC73-408B-A719-607DEC641B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112.04</c:v>
                </c:pt>
                <c:pt idx="1">
                  <c:v>109.17</c:v>
                </c:pt>
                <c:pt idx="2">
                  <c:v>109.2</c:v>
                </c:pt>
                <c:pt idx="3">
                  <c:v>108.04</c:v>
                </c:pt>
                <c:pt idx="4">
                  <c:v>105.19</c:v>
                </c:pt>
              </c:numCache>
            </c:numRef>
          </c:val>
          <c:extLst>
            <c:ext xmlns:c16="http://schemas.microsoft.com/office/drawing/2014/chart" uri="{C3380CC4-5D6E-409C-BE32-E72D297353CC}">
              <c16:uniqueId val="{00000000-E01A-4A6A-9BF4-8AD7503DD1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E01A-4A6A-9BF4-8AD7503DD1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Q60" zoomScaleNormal="100"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愛知県　名古屋市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140000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37092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64.599999999999994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110</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58456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112.04</v>
      </c>
      <c r="Y32" s="121"/>
      <c r="Z32" s="121"/>
      <c r="AA32" s="121"/>
      <c r="AB32" s="121"/>
      <c r="AC32" s="121"/>
      <c r="AD32" s="121"/>
      <c r="AE32" s="121"/>
      <c r="AF32" s="121"/>
      <c r="AG32" s="121"/>
      <c r="AH32" s="121"/>
      <c r="AI32" s="121"/>
      <c r="AJ32" s="121"/>
      <c r="AK32" s="121"/>
      <c r="AL32" s="121"/>
      <c r="AM32" s="121"/>
      <c r="AN32" s="121"/>
      <c r="AO32" s="121"/>
      <c r="AP32" s="121"/>
      <c r="AQ32" s="122"/>
      <c r="AR32" s="120">
        <f>データ!U6</f>
        <v>109.17</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109.2</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108.04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105.19</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733.05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947.68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740.63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1162.93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568.29999999999995</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116.96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117.47</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115.38</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113.53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111.03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50.25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51.91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53.86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75.17</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164.95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655.75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578.19000000000005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638.35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521.36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549.66999999999996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193.85</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204.31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214.2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242.32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256.39999999999998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108.39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109.26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109.14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102.3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32.49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33.049999999999997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31.88</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31.95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34.01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28.26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27.48</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27.03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26.49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41.36</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41.68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41.67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41.57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41.75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105.06</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106.98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103.06</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100.74</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95.67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26.84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26.08</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26.92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27.33</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27.25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40.89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41.59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40.29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40.409999999999997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41.58</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61.76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62.75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61.99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62.26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63.81</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4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H30</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R01</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R02</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R03</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R04</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H30</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R01</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R02</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R03</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R04</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H30</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R01</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R02</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R03</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R04</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60</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61.15</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60.52</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61.01</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62.66</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48.3</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48.42</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46.45</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48.35</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48.77</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0.84</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1.35</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0.11</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0.25</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0.08</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57.11</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57.57</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57.63</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58.13</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59.87</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51.87</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52.33</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52.35</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53.69</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56.59</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0.28000000000000003</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0.77</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0.24</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0.22</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0.24</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5" t="s">
        <v>29</v>
      </c>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t="s">
        <v>30</v>
      </c>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t="s">
        <v>31</v>
      </c>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t="s">
        <v>32</v>
      </c>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t="s">
        <v>33</v>
      </c>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145"/>
      <c r="EH89" s="145" t="s">
        <v>34</v>
      </c>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t="s">
        <v>35</v>
      </c>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t="s">
        <v>36</v>
      </c>
      <c r="GK89" s="145"/>
      <c r="GL89" s="145"/>
      <c r="GM89" s="145"/>
      <c r="GN89" s="145"/>
      <c r="GO89" s="145"/>
      <c r="GP89" s="145"/>
      <c r="GQ89" s="145"/>
      <c r="GR89" s="145"/>
      <c r="GS89" s="145"/>
      <c r="GT89" s="145"/>
      <c r="GU89" s="145"/>
      <c r="GV89" s="145"/>
      <c r="GW89" s="145"/>
      <c r="GX89" s="145"/>
      <c r="GY89" s="145"/>
      <c r="GZ89" s="145"/>
      <c r="HA89" s="145"/>
      <c r="HB89" s="145"/>
      <c r="HC89" s="145"/>
      <c r="HD89" s="145"/>
      <c r="HE89" s="145"/>
      <c r="HF89" s="145"/>
      <c r="HG89" s="145"/>
      <c r="HH89" s="145"/>
      <c r="HI89" s="145"/>
      <c r="HJ89" s="145"/>
      <c r="HK89" s="145" t="s">
        <v>29</v>
      </c>
      <c r="HL89" s="145"/>
      <c r="HM89" s="145"/>
      <c r="HN89" s="145"/>
      <c r="HO89" s="145"/>
      <c r="HP89" s="145"/>
      <c r="HQ89" s="145"/>
      <c r="HR89" s="145"/>
      <c r="HS89" s="145"/>
      <c r="HT89" s="145"/>
      <c r="HU89" s="145"/>
      <c r="HV89" s="145"/>
      <c r="HW89" s="145"/>
      <c r="HX89" s="145"/>
      <c r="HY89" s="145"/>
      <c r="HZ89" s="145"/>
      <c r="IA89" s="145"/>
      <c r="IB89" s="145"/>
      <c r="IC89" s="145"/>
      <c r="ID89" s="145"/>
      <c r="IE89" s="145"/>
      <c r="IF89" s="145"/>
      <c r="IG89" s="145"/>
      <c r="IH89" s="145"/>
      <c r="II89" s="145"/>
      <c r="IJ89" s="145"/>
      <c r="IK89" s="145"/>
      <c r="IL89" s="145" t="s">
        <v>30</v>
      </c>
      <c r="IM89" s="145"/>
      <c r="IN89" s="145"/>
      <c r="IO89" s="145"/>
      <c r="IP89" s="145"/>
      <c r="IQ89" s="145"/>
      <c r="IR89" s="145"/>
      <c r="IS89" s="145"/>
      <c r="IT89" s="145"/>
      <c r="IU89" s="145"/>
      <c r="IV89" s="145"/>
      <c r="IW89" s="145"/>
      <c r="IX89" s="145"/>
      <c r="IY89" s="145"/>
      <c r="IZ89" s="145"/>
      <c r="JA89" s="145"/>
      <c r="JB89" s="145"/>
      <c r="JC89" s="145"/>
      <c r="JD89" s="145"/>
      <c r="JE89" s="145"/>
      <c r="JF89" s="145"/>
      <c r="JG89" s="145"/>
      <c r="JH89" s="145"/>
      <c r="JI89" s="145"/>
      <c r="JJ89" s="145"/>
      <c r="JK89" s="145"/>
      <c r="JL89" s="145"/>
      <c r="JM89" s="145" t="s">
        <v>37</v>
      </c>
      <c r="JN89" s="145"/>
      <c r="JO89" s="145"/>
      <c r="JP89" s="145"/>
      <c r="JQ89" s="145"/>
      <c r="JR89" s="145"/>
      <c r="JS89" s="145"/>
      <c r="JT89" s="145"/>
      <c r="JU89" s="145"/>
      <c r="JV89" s="145"/>
      <c r="JW89" s="145"/>
      <c r="JX89" s="145"/>
      <c r="JY89" s="145"/>
      <c r="JZ89" s="145"/>
      <c r="KA89" s="145"/>
      <c r="KB89" s="145"/>
      <c r="KC89" s="145"/>
      <c r="KD89" s="145"/>
      <c r="KE89" s="145"/>
      <c r="KF89" s="145"/>
      <c r="KG89" s="145"/>
      <c r="KH89" s="145"/>
      <c r="KI89" s="145"/>
      <c r="KJ89" s="145"/>
      <c r="KK89" s="145"/>
      <c r="KL89" s="145"/>
      <c r="KM89" s="145"/>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iAiLyufps9EAHAPaIVOdb3psrba3m4m4C27MAwitebpeopEx9FcIbcGElxsc3pBJ1+TZgc2QXYFVD/qfiHJU+Q==" saltValue="jr2l101mBE43wiXkLAJji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7" t="s">
        <v>47</v>
      </c>
      <c r="I3" s="148"/>
      <c r="J3" s="148"/>
      <c r="K3" s="148"/>
      <c r="L3" s="148"/>
      <c r="M3" s="148"/>
      <c r="N3" s="148"/>
      <c r="O3" s="148"/>
      <c r="P3" s="148"/>
      <c r="Q3" s="148"/>
      <c r="R3" s="148"/>
      <c r="S3" s="148"/>
      <c r="T3" s="151" t="s">
        <v>48</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26</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2">
      <c r="A4" s="28" t="s">
        <v>49</v>
      </c>
      <c r="B4" s="30"/>
      <c r="C4" s="30"/>
      <c r="D4" s="30"/>
      <c r="E4" s="30"/>
      <c r="F4" s="30"/>
      <c r="G4" s="30"/>
      <c r="H4" s="149"/>
      <c r="I4" s="150"/>
      <c r="J4" s="150"/>
      <c r="K4" s="150"/>
      <c r="L4" s="150"/>
      <c r="M4" s="150"/>
      <c r="N4" s="150"/>
      <c r="O4" s="150"/>
      <c r="P4" s="150"/>
      <c r="Q4" s="150"/>
      <c r="R4" s="150"/>
      <c r="S4" s="150"/>
      <c r="T4" s="146" t="s">
        <v>50</v>
      </c>
      <c r="U4" s="146"/>
      <c r="V4" s="146"/>
      <c r="W4" s="146"/>
      <c r="X4" s="146"/>
      <c r="Y4" s="146"/>
      <c r="Z4" s="146"/>
      <c r="AA4" s="146"/>
      <c r="AB4" s="146"/>
      <c r="AC4" s="146"/>
      <c r="AD4" s="146"/>
      <c r="AE4" s="146" t="s">
        <v>51</v>
      </c>
      <c r="AF4" s="146"/>
      <c r="AG4" s="146"/>
      <c r="AH4" s="146"/>
      <c r="AI4" s="146"/>
      <c r="AJ4" s="146"/>
      <c r="AK4" s="146"/>
      <c r="AL4" s="146"/>
      <c r="AM4" s="146"/>
      <c r="AN4" s="146"/>
      <c r="AO4" s="146"/>
      <c r="AP4" s="146" t="s">
        <v>52</v>
      </c>
      <c r="AQ4" s="146"/>
      <c r="AR4" s="146"/>
      <c r="AS4" s="146"/>
      <c r="AT4" s="146"/>
      <c r="AU4" s="146"/>
      <c r="AV4" s="146"/>
      <c r="AW4" s="146"/>
      <c r="AX4" s="146"/>
      <c r="AY4" s="146"/>
      <c r="AZ4" s="146"/>
      <c r="BA4" s="146" t="s">
        <v>53</v>
      </c>
      <c r="BB4" s="146"/>
      <c r="BC4" s="146"/>
      <c r="BD4" s="146"/>
      <c r="BE4" s="146"/>
      <c r="BF4" s="146"/>
      <c r="BG4" s="146"/>
      <c r="BH4" s="146"/>
      <c r="BI4" s="146"/>
      <c r="BJ4" s="146"/>
      <c r="BK4" s="146"/>
      <c r="BL4" s="146" t="s">
        <v>54</v>
      </c>
      <c r="BM4" s="146"/>
      <c r="BN4" s="146"/>
      <c r="BO4" s="146"/>
      <c r="BP4" s="146"/>
      <c r="BQ4" s="146"/>
      <c r="BR4" s="146"/>
      <c r="BS4" s="146"/>
      <c r="BT4" s="146"/>
      <c r="BU4" s="146"/>
      <c r="BV4" s="146"/>
      <c r="BW4" s="146" t="s">
        <v>55</v>
      </c>
      <c r="BX4" s="146"/>
      <c r="BY4" s="146"/>
      <c r="BZ4" s="146"/>
      <c r="CA4" s="146"/>
      <c r="CB4" s="146"/>
      <c r="CC4" s="146"/>
      <c r="CD4" s="146"/>
      <c r="CE4" s="146"/>
      <c r="CF4" s="146"/>
      <c r="CG4" s="146"/>
      <c r="CH4" s="146" t="s">
        <v>56</v>
      </c>
      <c r="CI4" s="146"/>
      <c r="CJ4" s="146"/>
      <c r="CK4" s="146"/>
      <c r="CL4" s="146"/>
      <c r="CM4" s="146"/>
      <c r="CN4" s="146"/>
      <c r="CO4" s="146"/>
      <c r="CP4" s="146"/>
      <c r="CQ4" s="146"/>
      <c r="CR4" s="146"/>
      <c r="CS4" s="146" t="s">
        <v>57</v>
      </c>
      <c r="CT4" s="146"/>
      <c r="CU4" s="146"/>
      <c r="CV4" s="146"/>
      <c r="CW4" s="146"/>
      <c r="CX4" s="146"/>
      <c r="CY4" s="146"/>
      <c r="CZ4" s="146"/>
      <c r="DA4" s="146"/>
      <c r="DB4" s="146"/>
      <c r="DC4" s="146"/>
      <c r="DD4" s="146" t="s">
        <v>58</v>
      </c>
      <c r="DE4" s="146"/>
      <c r="DF4" s="146"/>
      <c r="DG4" s="146"/>
      <c r="DH4" s="146"/>
      <c r="DI4" s="146"/>
      <c r="DJ4" s="146"/>
      <c r="DK4" s="146"/>
      <c r="DL4" s="146"/>
      <c r="DM4" s="146"/>
      <c r="DN4" s="146"/>
      <c r="DO4" s="146" t="s">
        <v>59</v>
      </c>
      <c r="DP4" s="146"/>
      <c r="DQ4" s="146"/>
      <c r="DR4" s="146"/>
      <c r="DS4" s="146"/>
      <c r="DT4" s="146"/>
      <c r="DU4" s="146"/>
      <c r="DV4" s="146"/>
      <c r="DW4" s="146"/>
      <c r="DX4" s="146"/>
      <c r="DY4" s="146"/>
      <c r="DZ4" s="146" t="s">
        <v>60</v>
      </c>
      <c r="EA4" s="146"/>
      <c r="EB4" s="146"/>
      <c r="EC4" s="146"/>
      <c r="ED4" s="146"/>
      <c r="EE4" s="146"/>
      <c r="EF4" s="146"/>
      <c r="EG4" s="146"/>
      <c r="EH4" s="146"/>
      <c r="EI4" s="146"/>
      <c r="EJ4" s="146"/>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112.04</v>
      </c>
      <c r="U6" s="35">
        <f>U7</f>
        <v>109.17</v>
      </c>
      <c r="V6" s="35">
        <f>V7</f>
        <v>109.2</v>
      </c>
      <c r="W6" s="35">
        <f>W7</f>
        <v>108.04</v>
      </c>
      <c r="X6" s="35">
        <f t="shared" si="3"/>
        <v>105.19</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733.05</v>
      </c>
      <c r="AQ6" s="35">
        <f>AQ7</f>
        <v>947.68</v>
      </c>
      <c r="AR6" s="35">
        <f>AR7</f>
        <v>740.63</v>
      </c>
      <c r="AS6" s="35">
        <f>AS7</f>
        <v>1162.93</v>
      </c>
      <c r="AT6" s="35">
        <f t="shared" si="3"/>
        <v>568.29999999999995</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0</v>
      </c>
      <c r="BB6" s="35">
        <f>BB7</f>
        <v>0</v>
      </c>
      <c r="BC6" s="35">
        <f>BC7</f>
        <v>0</v>
      </c>
      <c r="BD6" s="35">
        <f>BD7</f>
        <v>0</v>
      </c>
      <c r="BE6" s="35">
        <f t="shared" si="3"/>
        <v>0</v>
      </c>
      <c r="BF6" s="35">
        <f t="shared" si="3"/>
        <v>193.85</v>
      </c>
      <c r="BG6" s="35">
        <f t="shared" si="3"/>
        <v>204.31</v>
      </c>
      <c r="BH6" s="35">
        <f t="shared" si="3"/>
        <v>214.2</v>
      </c>
      <c r="BI6" s="35">
        <f t="shared" si="3"/>
        <v>242.32</v>
      </c>
      <c r="BJ6" s="35">
        <f t="shared" si="3"/>
        <v>256.39999999999998</v>
      </c>
      <c r="BK6" s="33" t="str">
        <f>IF(BK7="-","【-】","【"&amp;SUBSTITUTE(TEXT(BK7,"#,##0.00"),"-","△")&amp;"】")</f>
        <v>【233.74】</v>
      </c>
      <c r="BL6" s="35">
        <f t="shared" si="3"/>
        <v>108.39</v>
      </c>
      <c r="BM6" s="35">
        <f>BM7</f>
        <v>106</v>
      </c>
      <c r="BN6" s="35">
        <f>BN7</f>
        <v>109.26</v>
      </c>
      <c r="BO6" s="35">
        <f>BO7</f>
        <v>109.14</v>
      </c>
      <c r="BP6" s="35">
        <f t="shared" si="3"/>
        <v>102.3</v>
      </c>
      <c r="BQ6" s="35">
        <f t="shared" si="3"/>
        <v>105.06</v>
      </c>
      <c r="BR6" s="35">
        <f t="shared" si="3"/>
        <v>106.98</v>
      </c>
      <c r="BS6" s="35">
        <f t="shared" si="3"/>
        <v>103.06</v>
      </c>
      <c r="BT6" s="35">
        <f t="shared" si="3"/>
        <v>100.74</v>
      </c>
      <c r="BU6" s="35">
        <f t="shared" si="3"/>
        <v>95.67</v>
      </c>
      <c r="BV6" s="33" t="str">
        <f>IF(BV7="-","【-】","【"&amp;SUBSTITUTE(TEXT(BV7,"#,##0.00"),"-","△")&amp;"】")</f>
        <v>【106.87】</v>
      </c>
      <c r="BW6" s="35">
        <f t="shared" si="3"/>
        <v>32.49</v>
      </c>
      <c r="BX6" s="35">
        <f>BX7</f>
        <v>33.049999999999997</v>
      </c>
      <c r="BY6" s="35">
        <f>BY7</f>
        <v>31.88</v>
      </c>
      <c r="BZ6" s="35">
        <f>BZ7</f>
        <v>31.95</v>
      </c>
      <c r="CA6" s="35">
        <f t="shared" si="3"/>
        <v>34.01</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28.26</v>
      </c>
      <c r="CI6" s="35">
        <f>CI7</f>
        <v>27.48</v>
      </c>
      <c r="CJ6" s="35">
        <f>CJ7</f>
        <v>27.03</v>
      </c>
      <c r="CK6" s="35">
        <f>CK7</f>
        <v>27</v>
      </c>
      <c r="CL6" s="35">
        <f t="shared" si="5"/>
        <v>26.49</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41.36</v>
      </c>
      <c r="CT6" s="35">
        <f>CT7</f>
        <v>41.68</v>
      </c>
      <c r="CU6" s="35">
        <f>CU7</f>
        <v>41.67</v>
      </c>
      <c r="CV6" s="35">
        <f>CV7</f>
        <v>41.57</v>
      </c>
      <c r="CW6" s="35">
        <f t="shared" si="6"/>
        <v>41.75</v>
      </c>
      <c r="CX6" s="35">
        <f t="shared" si="6"/>
        <v>61.76</v>
      </c>
      <c r="CY6" s="35">
        <f t="shared" si="6"/>
        <v>62.75</v>
      </c>
      <c r="CZ6" s="35">
        <f t="shared" si="6"/>
        <v>61.99</v>
      </c>
      <c r="DA6" s="35">
        <f t="shared" si="6"/>
        <v>62.26</v>
      </c>
      <c r="DB6" s="35">
        <f t="shared" si="6"/>
        <v>63.81</v>
      </c>
      <c r="DC6" s="33" t="str">
        <f>IF(DC7="-","【-】","【"&amp;SUBSTITUTE(TEXT(DC7,"#,##0.00"),"-","△")&amp;"】")</f>
        <v>【75.85】</v>
      </c>
      <c r="DD6" s="35">
        <f t="shared" ref="DD6:DM6" si="7">DD7</f>
        <v>60</v>
      </c>
      <c r="DE6" s="35">
        <f>DE7</f>
        <v>61.15</v>
      </c>
      <c r="DF6" s="35">
        <f>DF7</f>
        <v>60.52</v>
      </c>
      <c r="DG6" s="35">
        <f>DG7</f>
        <v>61.01</v>
      </c>
      <c r="DH6" s="35">
        <f t="shared" si="7"/>
        <v>62.66</v>
      </c>
      <c r="DI6" s="35">
        <f t="shared" si="7"/>
        <v>57.11</v>
      </c>
      <c r="DJ6" s="35">
        <f t="shared" si="7"/>
        <v>57.57</v>
      </c>
      <c r="DK6" s="35">
        <f t="shared" si="7"/>
        <v>57.63</v>
      </c>
      <c r="DL6" s="35">
        <f t="shared" si="7"/>
        <v>58.13</v>
      </c>
      <c r="DM6" s="35">
        <f t="shared" si="7"/>
        <v>59.87</v>
      </c>
      <c r="DN6" s="33" t="str">
        <f>IF(DN7="-","【-】","【"&amp;SUBSTITUTE(TEXT(DN7,"#,##0.00"),"-","△")&amp;"】")</f>
        <v>【61.17】</v>
      </c>
      <c r="DO6" s="35">
        <f t="shared" ref="DO6:DX6" si="8">DO7</f>
        <v>48.3</v>
      </c>
      <c r="DP6" s="35">
        <f>DP7</f>
        <v>48.42</v>
      </c>
      <c r="DQ6" s="35">
        <f>DQ7</f>
        <v>46.45</v>
      </c>
      <c r="DR6" s="35">
        <f>DR7</f>
        <v>48.35</v>
      </c>
      <c r="DS6" s="35">
        <f t="shared" si="8"/>
        <v>48.77</v>
      </c>
      <c r="DT6" s="35">
        <f t="shared" si="8"/>
        <v>51.87</v>
      </c>
      <c r="DU6" s="35">
        <f t="shared" si="8"/>
        <v>52.33</v>
      </c>
      <c r="DV6" s="35">
        <f t="shared" si="8"/>
        <v>52.35</v>
      </c>
      <c r="DW6" s="35">
        <f t="shared" si="8"/>
        <v>53.69</v>
      </c>
      <c r="DX6" s="35">
        <f t="shared" si="8"/>
        <v>56.59</v>
      </c>
      <c r="DY6" s="33" t="str">
        <f>IF(DY7="-","【-】","【"&amp;SUBSTITUTE(TEXT(DY7,"#,##0.00"),"-","△")&amp;"】")</f>
        <v>【49.58】</v>
      </c>
      <c r="DZ6" s="35">
        <f t="shared" ref="DZ6:EI6" si="9">DZ7</f>
        <v>0.84</v>
      </c>
      <c r="EA6" s="35">
        <f>EA7</f>
        <v>1.35</v>
      </c>
      <c r="EB6" s="35">
        <f>EB7</f>
        <v>0.11</v>
      </c>
      <c r="EC6" s="35">
        <f>EC7</f>
        <v>0.25</v>
      </c>
      <c r="ED6" s="35">
        <f t="shared" si="9"/>
        <v>0.08</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140000</v>
      </c>
      <c r="L7" s="37" t="s">
        <v>96</v>
      </c>
      <c r="M7" s="38">
        <v>1</v>
      </c>
      <c r="N7" s="38">
        <v>37092</v>
      </c>
      <c r="O7" s="39" t="s">
        <v>97</v>
      </c>
      <c r="P7" s="39">
        <v>64.599999999999994</v>
      </c>
      <c r="Q7" s="38">
        <v>110</v>
      </c>
      <c r="R7" s="38">
        <v>58456</v>
      </c>
      <c r="S7" s="37" t="s">
        <v>98</v>
      </c>
      <c r="T7" s="40">
        <v>112.04</v>
      </c>
      <c r="U7" s="40">
        <v>109.17</v>
      </c>
      <c r="V7" s="40">
        <v>109.2</v>
      </c>
      <c r="W7" s="40">
        <v>108.04</v>
      </c>
      <c r="X7" s="40">
        <v>105.19</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733.05</v>
      </c>
      <c r="AQ7" s="40">
        <v>947.68</v>
      </c>
      <c r="AR7" s="40">
        <v>740.63</v>
      </c>
      <c r="AS7" s="40">
        <v>1162.93</v>
      </c>
      <c r="AT7" s="40">
        <v>568.29999999999995</v>
      </c>
      <c r="AU7" s="40">
        <v>655.75</v>
      </c>
      <c r="AV7" s="40">
        <v>578.19000000000005</v>
      </c>
      <c r="AW7" s="40">
        <v>638.35</v>
      </c>
      <c r="AX7" s="40">
        <v>521.36</v>
      </c>
      <c r="AY7" s="40">
        <v>549.66999999999996</v>
      </c>
      <c r="AZ7" s="40">
        <v>473</v>
      </c>
      <c r="BA7" s="40">
        <v>0</v>
      </c>
      <c r="BB7" s="40">
        <v>0</v>
      </c>
      <c r="BC7" s="40">
        <v>0</v>
      </c>
      <c r="BD7" s="40">
        <v>0</v>
      </c>
      <c r="BE7" s="40">
        <v>0</v>
      </c>
      <c r="BF7" s="40">
        <v>193.85</v>
      </c>
      <c r="BG7" s="40">
        <v>204.31</v>
      </c>
      <c r="BH7" s="40">
        <v>214.2</v>
      </c>
      <c r="BI7" s="40">
        <v>242.32</v>
      </c>
      <c r="BJ7" s="40">
        <v>256.39999999999998</v>
      </c>
      <c r="BK7" s="40">
        <v>233.74</v>
      </c>
      <c r="BL7" s="40">
        <v>108.39</v>
      </c>
      <c r="BM7" s="40">
        <v>106</v>
      </c>
      <c r="BN7" s="40">
        <v>109.26</v>
      </c>
      <c r="BO7" s="40">
        <v>109.14</v>
      </c>
      <c r="BP7" s="40">
        <v>102.3</v>
      </c>
      <c r="BQ7" s="40">
        <v>105.06</v>
      </c>
      <c r="BR7" s="40">
        <v>106.98</v>
      </c>
      <c r="BS7" s="40">
        <v>103.06</v>
      </c>
      <c r="BT7" s="40">
        <v>100.74</v>
      </c>
      <c r="BU7" s="40">
        <v>95.67</v>
      </c>
      <c r="BV7" s="40">
        <v>106.87</v>
      </c>
      <c r="BW7" s="40">
        <v>32.49</v>
      </c>
      <c r="BX7" s="40">
        <v>33.049999999999997</v>
      </c>
      <c r="BY7" s="40">
        <v>31.88</v>
      </c>
      <c r="BZ7" s="40">
        <v>31.95</v>
      </c>
      <c r="CA7" s="40">
        <v>34.01</v>
      </c>
      <c r="CB7" s="40">
        <v>26.84</v>
      </c>
      <c r="CC7" s="40">
        <v>26.08</v>
      </c>
      <c r="CD7" s="40">
        <v>26.92</v>
      </c>
      <c r="CE7" s="40">
        <v>27.33</v>
      </c>
      <c r="CF7" s="40">
        <v>27.25</v>
      </c>
      <c r="CG7" s="40">
        <v>20.260000000000002</v>
      </c>
      <c r="CH7" s="40">
        <v>28.26</v>
      </c>
      <c r="CI7" s="40">
        <v>27.48</v>
      </c>
      <c r="CJ7" s="40">
        <v>27.03</v>
      </c>
      <c r="CK7" s="40">
        <v>27</v>
      </c>
      <c r="CL7" s="40">
        <v>26.49</v>
      </c>
      <c r="CM7" s="40">
        <v>40.89</v>
      </c>
      <c r="CN7" s="40">
        <v>41.59</v>
      </c>
      <c r="CO7" s="40">
        <v>40.29</v>
      </c>
      <c r="CP7" s="40">
        <v>40.409999999999997</v>
      </c>
      <c r="CQ7" s="40">
        <v>41.58</v>
      </c>
      <c r="CR7" s="40">
        <v>53.19</v>
      </c>
      <c r="CS7" s="40">
        <v>41.36</v>
      </c>
      <c r="CT7" s="40">
        <v>41.68</v>
      </c>
      <c r="CU7" s="40">
        <v>41.67</v>
      </c>
      <c r="CV7" s="40">
        <v>41.57</v>
      </c>
      <c r="CW7" s="40">
        <v>41.75</v>
      </c>
      <c r="CX7" s="40">
        <v>61.76</v>
      </c>
      <c r="CY7" s="40">
        <v>62.75</v>
      </c>
      <c r="CZ7" s="40">
        <v>61.99</v>
      </c>
      <c r="DA7" s="40">
        <v>62.26</v>
      </c>
      <c r="DB7" s="40">
        <v>63.81</v>
      </c>
      <c r="DC7" s="40">
        <v>75.849999999999994</v>
      </c>
      <c r="DD7" s="40">
        <v>60</v>
      </c>
      <c r="DE7" s="40">
        <v>61.15</v>
      </c>
      <c r="DF7" s="40">
        <v>60.52</v>
      </c>
      <c r="DG7" s="40">
        <v>61.01</v>
      </c>
      <c r="DH7" s="40">
        <v>62.66</v>
      </c>
      <c r="DI7" s="40">
        <v>57.11</v>
      </c>
      <c r="DJ7" s="40">
        <v>57.57</v>
      </c>
      <c r="DK7" s="40">
        <v>57.63</v>
      </c>
      <c r="DL7" s="40">
        <v>58.13</v>
      </c>
      <c r="DM7" s="40">
        <v>59.87</v>
      </c>
      <c r="DN7" s="40">
        <v>61.17</v>
      </c>
      <c r="DO7" s="40">
        <v>48.3</v>
      </c>
      <c r="DP7" s="40">
        <v>48.42</v>
      </c>
      <c r="DQ7" s="40">
        <v>46.45</v>
      </c>
      <c r="DR7" s="40">
        <v>48.35</v>
      </c>
      <c r="DS7" s="40">
        <v>48.77</v>
      </c>
      <c r="DT7" s="40">
        <v>51.87</v>
      </c>
      <c r="DU7" s="40">
        <v>52.33</v>
      </c>
      <c r="DV7" s="40">
        <v>52.35</v>
      </c>
      <c r="DW7" s="40">
        <v>53.69</v>
      </c>
      <c r="DX7" s="40">
        <v>56.59</v>
      </c>
      <c r="DY7" s="40">
        <v>49.58</v>
      </c>
      <c r="DZ7" s="40">
        <v>0.84</v>
      </c>
      <c r="EA7" s="40">
        <v>1.35</v>
      </c>
      <c r="EB7" s="40">
        <v>0.11</v>
      </c>
      <c r="EC7" s="40">
        <v>0.25</v>
      </c>
      <c r="ED7" s="40">
        <v>0.08</v>
      </c>
      <c r="EE7" s="40">
        <v>0.28000000000000003</v>
      </c>
      <c r="EF7" s="40">
        <v>0.77</v>
      </c>
      <c r="EG7" s="40">
        <v>0.24</v>
      </c>
      <c r="EH7" s="40">
        <v>0.22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112.04</v>
      </c>
      <c r="V11" s="48">
        <f>IF(U6="-",NA(),U6)</f>
        <v>109.17</v>
      </c>
      <c r="W11" s="48">
        <f>IF(V6="-",NA(),V6)</f>
        <v>109.2</v>
      </c>
      <c r="X11" s="48">
        <f>IF(W6="-",NA(),W6)</f>
        <v>108.04</v>
      </c>
      <c r="Y11" s="48">
        <f>IF(X6="-",NA(),X6)</f>
        <v>105.19</v>
      </c>
      <c r="AE11" s="47" t="s">
        <v>23</v>
      </c>
      <c r="AF11" s="48">
        <f>IF(AE6="-",NA(),AE6)</f>
        <v>0</v>
      </c>
      <c r="AG11" s="48">
        <f>IF(AF6="-",NA(),AF6)</f>
        <v>0</v>
      </c>
      <c r="AH11" s="48">
        <f>IF(AG6="-",NA(),AG6)</f>
        <v>0</v>
      </c>
      <c r="AI11" s="48">
        <f>IF(AH6="-",NA(),AH6)</f>
        <v>0</v>
      </c>
      <c r="AJ11" s="48">
        <f>IF(AI6="-",NA(),AI6)</f>
        <v>0</v>
      </c>
      <c r="AP11" s="47" t="s">
        <v>23</v>
      </c>
      <c r="AQ11" s="48">
        <f>IF(AP6="-",NA(),AP6)</f>
        <v>733.05</v>
      </c>
      <c r="AR11" s="48">
        <f>IF(AQ6="-",NA(),AQ6)</f>
        <v>947.68</v>
      </c>
      <c r="AS11" s="48">
        <f>IF(AR6="-",NA(),AR6)</f>
        <v>740.63</v>
      </c>
      <c r="AT11" s="48">
        <f>IF(AS6="-",NA(),AS6)</f>
        <v>1162.93</v>
      </c>
      <c r="AU11" s="48">
        <f>IF(AT6="-",NA(),AT6)</f>
        <v>568.29999999999995</v>
      </c>
      <c r="BA11" s="47" t="s">
        <v>23</v>
      </c>
      <c r="BB11" s="48">
        <f>IF(BA6="-",NA(),BA6)</f>
        <v>0</v>
      </c>
      <c r="BC11" s="48">
        <f>IF(BB6="-",NA(),BB6)</f>
        <v>0</v>
      </c>
      <c r="BD11" s="48">
        <f>IF(BC6="-",NA(),BC6)</f>
        <v>0</v>
      </c>
      <c r="BE11" s="48">
        <f>IF(BD6="-",NA(),BD6)</f>
        <v>0</v>
      </c>
      <c r="BF11" s="48">
        <f>IF(BE6="-",NA(),BE6)</f>
        <v>0</v>
      </c>
      <c r="BL11" s="47" t="s">
        <v>23</v>
      </c>
      <c r="BM11" s="48">
        <f>IF(BL6="-",NA(),BL6)</f>
        <v>108.39</v>
      </c>
      <c r="BN11" s="48">
        <f>IF(BM6="-",NA(),BM6)</f>
        <v>106</v>
      </c>
      <c r="BO11" s="48">
        <f>IF(BN6="-",NA(),BN6)</f>
        <v>109.26</v>
      </c>
      <c r="BP11" s="48">
        <f>IF(BO6="-",NA(),BO6)</f>
        <v>109.14</v>
      </c>
      <c r="BQ11" s="48">
        <f>IF(BP6="-",NA(),BP6)</f>
        <v>102.3</v>
      </c>
      <c r="BW11" s="47" t="s">
        <v>23</v>
      </c>
      <c r="BX11" s="48">
        <f>IF(BW6="-",NA(),BW6)</f>
        <v>32.49</v>
      </c>
      <c r="BY11" s="48">
        <f>IF(BX6="-",NA(),BX6)</f>
        <v>33.049999999999997</v>
      </c>
      <c r="BZ11" s="48">
        <f>IF(BY6="-",NA(),BY6)</f>
        <v>31.88</v>
      </c>
      <c r="CA11" s="48">
        <f>IF(BZ6="-",NA(),BZ6)</f>
        <v>31.95</v>
      </c>
      <c r="CB11" s="48">
        <f>IF(CA6="-",NA(),CA6)</f>
        <v>34.01</v>
      </c>
      <c r="CH11" s="47" t="s">
        <v>23</v>
      </c>
      <c r="CI11" s="48">
        <f>IF(CH6="-",NA(),CH6)</f>
        <v>28.26</v>
      </c>
      <c r="CJ11" s="48">
        <f>IF(CI6="-",NA(),CI6)</f>
        <v>27.48</v>
      </c>
      <c r="CK11" s="48">
        <f>IF(CJ6="-",NA(),CJ6)</f>
        <v>27.03</v>
      </c>
      <c r="CL11" s="48">
        <f>IF(CK6="-",NA(),CK6)</f>
        <v>27</v>
      </c>
      <c r="CM11" s="48">
        <f>IF(CL6="-",NA(),CL6)</f>
        <v>26.49</v>
      </c>
      <c r="CS11" s="47" t="s">
        <v>23</v>
      </c>
      <c r="CT11" s="48">
        <f>IF(CS6="-",NA(),CS6)</f>
        <v>41.36</v>
      </c>
      <c r="CU11" s="48">
        <f>IF(CT6="-",NA(),CT6)</f>
        <v>41.68</v>
      </c>
      <c r="CV11" s="48">
        <f>IF(CU6="-",NA(),CU6)</f>
        <v>41.67</v>
      </c>
      <c r="CW11" s="48">
        <f>IF(CV6="-",NA(),CV6)</f>
        <v>41.57</v>
      </c>
      <c r="CX11" s="48">
        <f>IF(CW6="-",NA(),CW6)</f>
        <v>41.75</v>
      </c>
      <c r="DD11" s="47" t="s">
        <v>23</v>
      </c>
      <c r="DE11" s="48">
        <f>IF(DD6="-",NA(),DD6)</f>
        <v>60</v>
      </c>
      <c r="DF11" s="48">
        <f>IF(DE6="-",NA(),DE6)</f>
        <v>61.15</v>
      </c>
      <c r="DG11" s="48">
        <f>IF(DF6="-",NA(),DF6)</f>
        <v>60.52</v>
      </c>
      <c r="DH11" s="48">
        <f>IF(DG6="-",NA(),DG6)</f>
        <v>61.01</v>
      </c>
      <c r="DI11" s="48">
        <f>IF(DH6="-",NA(),DH6)</f>
        <v>62.66</v>
      </c>
      <c r="DO11" s="47" t="s">
        <v>23</v>
      </c>
      <c r="DP11" s="48">
        <f>IF(DO6="-",NA(),DO6)</f>
        <v>48.3</v>
      </c>
      <c r="DQ11" s="48">
        <f>IF(DP6="-",NA(),DP6)</f>
        <v>48.42</v>
      </c>
      <c r="DR11" s="48">
        <f>IF(DQ6="-",NA(),DQ6)</f>
        <v>46.45</v>
      </c>
      <c r="DS11" s="48">
        <f>IF(DR6="-",NA(),DR6)</f>
        <v>48.35</v>
      </c>
      <c r="DT11" s="48">
        <f>IF(DS6="-",NA(),DS6)</f>
        <v>48.77</v>
      </c>
      <c r="DZ11" s="47" t="s">
        <v>23</v>
      </c>
      <c r="EA11" s="48">
        <f>IF(DZ6="-",NA(),DZ6)</f>
        <v>0.84</v>
      </c>
      <c r="EB11" s="48">
        <f>IF(EA6="-",NA(),EA6)</f>
        <v>1.35</v>
      </c>
      <c r="EC11" s="48">
        <f>IF(EB6="-",NA(),EB6)</f>
        <v>0.11</v>
      </c>
      <c r="ED11" s="48">
        <f>IF(EC6="-",NA(),EC6)</f>
        <v>0.25</v>
      </c>
      <c r="EE11" s="48">
        <f>IF(ED6="-",NA(),ED6)</f>
        <v>0.08</v>
      </c>
    </row>
    <row r="12" spans="1:140" x14ac:dyDescent="0.2">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2024-02-01T01:04:42Z</cp:lastPrinted>
  <dcterms:created xsi:type="dcterms:W3CDTF">2023-12-05T01:31:49Z</dcterms:created>
  <dcterms:modified xsi:type="dcterms:W3CDTF">2024-02-01T01:04:47Z</dcterms:modified>
  <cp:category/>
</cp:coreProperties>
</file>