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63路外駐車場費\04路外駐車場\04　R4決算\05　公営企業決算\04　経営比較分析表\03　作業\"/>
    </mc:Choice>
  </mc:AlternateContent>
  <workbookProtection workbookAlgorithmName="SHA-512" workbookHashValue="NwIKjn0FfJ1JkT0UbDQYxyntKDGE09qTlY1bspJnaBCTRnARml9fcGrILZmoG5FH5Nz1Z6kH86k8HYAxKS9P7g==" workbookSaltValue="IqdvaSGbJpVhqUraS+XGgw==" workbookSpinCount="100000" lockStructure="1"/>
  <bookViews>
    <workbookView xWindow="0" yWindow="0" windowWidth="19200" windowHeight="8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H30" i="4"/>
  <c r="BZ30" i="4"/>
  <c r="LT76" i="4"/>
  <c r="GQ51" i="4"/>
  <c r="BZ51" i="4"/>
  <c r="GQ30" i="4"/>
  <c r="IE76" i="4"/>
  <c r="BG30" i="4"/>
  <c r="AV76" i="4"/>
  <c r="KO51" i="4"/>
  <c r="FX51" i="4"/>
  <c r="BG51" i="4"/>
  <c r="FX30" i="4"/>
  <c r="LE76" i="4"/>
  <c r="KO30" i="4"/>
  <c r="HP76" i="4"/>
  <c r="JV30" i="4"/>
  <c r="HA76" i="4"/>
  <c r="AN51" i="4"/>
  <c r="FE30" i="4"/>
  <c r="KP76" i="4"/>
  <c r="AN30" i="4"/>
  <c r="AG76" i="4"/>
  <c r="JV51" i="4"/>
  <c r="FE51" i="4"/>
  <c r="R76" i="4"/>
  <c r="KA76" i="4"/>
  <c r="EL51" i="4"/>
  <c r="JC30" i="4"/>
  <c r="EL30" i="4"/>
  <c r="U30" i="4"/>
  <c r="JC51" i="4"/>
  <c r="GL76" i="4"/>
  <c r="U51" i="4"/>
</calcChain>
</file>

<file path=xl/sharedStrings.xml><?xml version="1.0" encoding="utf-8"?>
<sst xmlns="http://schemas.openxmlformats.org/spreadsheetml/2006/main" count="306" uniqueCount="126">
  <si>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</si>
  <si>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</si>
  <si>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</si>
  <si>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</si>
  <si>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</si>
  <si>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</si>
  <si>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</si>
  <si>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</si>
  <si>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</si>
  <si>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</si>
  <si>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</si>
  <si>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</si>
  <si>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</si>
  <si>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</si>
  <si>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</si>
  <si>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</si>
  <si>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</si>
  <si>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</si>
  <si>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</si>
  <si>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</si>
  <si>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</si>
  <si>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</si>
  <si>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</si>
  <si>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</si>
  <si>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</si>
  <si>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</si>
  <si>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</si>
  <si>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</si>
  <si>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</si>
  <si>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</si>
  <si>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</si>
  <si>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</si>
  <si>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</si>
  <si>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</si>
  <si>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</si>
  <si>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</si>
  <si>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</si>
  <si>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</si>
  <si>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</si>
  <si>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</si>
  <si>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</si>
  <si>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</si>
  <si>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</si>
  <si>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</si>
  <si>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</si>
  <si>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</si>
  <si>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</si>
  <si>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</si>
  <si>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</si>
  <si>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</si>
  <si>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</si>
  <si>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</si>
  <si>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</si>
  <si>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</si>
  <si>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</si>
  <si>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</si>
  <si>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</si>
  <si>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</si>
  <si>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</si>
  <si>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</si>
  <si>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</si>
  <si>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</si>
  <si>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</si>
  <si>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</si>
  <si>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</si>
  <si>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</si>
  <si>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</si>
  <si>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</si>
  <si>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</si>
  <si>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</si>
  <si>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</si>
  <si>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</si>
  <si>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</si>
  <si>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</si>
  <si>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</si>
  <si>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</si>
  <si>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</si>
  <si>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</si>
  <si>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</si>
  <si>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</si>
  <si>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</si>
  <si>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</si>
  <si>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</si>
  <si>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</si>
  <si>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</si>
  <si>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</si>
  <si>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</si>
  <si>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</si>
  <si>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</si>
  <si>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</si>
  <si>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</si>
  <si>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</si>
  <si>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</si>
  <si>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</si>
  <si>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</si>
  <si>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</si>
  <si>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</si>
  <si>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</si>
  <si>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</si>
  <si>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</si>
  <si>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</si>
  <si>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</si>
  <si>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</si>
  <si>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</si>
  <si>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名古屋市</t>
  </si>
  <si>
    <t>名古屋市営大須駐車場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</si>
  <si>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</si>
  <si>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</si>
  <si>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</si>
  <si>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</si>
  <si>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</si>
  <si>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</si>
  <si>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</si>
  <si>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</si>
  <si>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</si>
  <si>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</si>
  <si>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</si>
  <si>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</si>
  <si>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</si>
  <si>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</si>
  <si>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</si>
  <si>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</si>
  <si>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稼働率は類似施設平均値を上回っており、令和３年度と同程度の数値を維持している。</t>
    <phoneticPr fontId="5"/>
  </si>
  <si>
    <t>高い稼働率を維持しているが、老朽化による修繕等により他会計からの繰り入れが生じているため、今後も収支状況を注視しながら管理運営を行う。</t>
    <phoneticPr fontId="5"/>
  </si>
  <si>
    <t>令和４年度の①収益的収支比率は類似施設平均値を下回る。また、修繕の増加により他会計からの繰り入れが発生しているものの、令和２年度から比較すると低い水準で推移している。</t>
    <rPh sb="30" eb="32">
      <t>シュウゼン</t>
    </rPh>
    <rPh sb="33" eb="35">
      <t>ゾウカ</t>
    </rPh>
    <rPh sb="38" eb="39">
      <t>ホカ</t>
    </rPh>
    <rPh sb="49" eb="51">
      <t>ハッセイ</t>
    </rPh>
    <rPh sb="59" eb="61">
      <t>レイワ</t>
    </rPh>
    <rPh sb="62" eb="64">
      <t>ネンド</t>
    </rPh>
    <rPh sb="66" eb="68">
      <t>ヒカク</t>
    </rPh>
    <rPh sb="71" eb="72">
      <t>ヒク</t>
    </rPh>
    <rPh sb="73" eb="75">
      <t>スイジュン</t>
    </rPh>
    <rPh sb="76" eb="78">
      <t>スイイ</t>
    </rPh>
    <phoneticPr fontId="5"/>
  </si>
  <si>
    <t>⑥有形固定資産減価償却率及び⑨累積欠損金比率は法非適用事業のため対象外。また、地方債の償還が既に完了しているため、⑩企業債残高対料金収入比率は0％となっている。</t>
    <rPh sb="1" eb="3">
      <t>ユウケイ</t>
    </rPh>
    <rPh sb="3" eb="5">
      <t>コテイ</t>
    </rPh>
    <rPh sb="5" eb="7">
      <t>シサン</t>
    </rPh>
    <rPh sb="7" eb="12">
      <t>ゲンカショウキャクリツ</t>
    </rPh>
    <rPh sb="12" eb="13">
      <t>オヨ</t>
    </rPh>
    <rPh sb="15" eb="17">
      <t>ルイセキ</t>
    </rPh>
    <rPh sb="17" eb="19">
      <t>ケッソン</t>
    </rPh>
    <rPh sb="19" eb="20">
      <t>キン</t>
    </rPh>
    <rPh sb="20" eb="22">
      <t>ヒリツ</t>
    </rPh>
    <rPh sb="58" eb="61">
      <t>キギョウサイ</t>
    </rPh>
    <rPh sb="61" eb="63">
      <t>ザンダカ</t>
    </rPh>
    <rPh sb="63" eb="64">
      <t>タイ</t>
    </rPh>
    <rPh sb="64" eb="66">
      <t>リョウキン</t>
    </rPh>
    <rPh sb="66" eb="68">
      <t>シュウニュウ</t>
    </rPh>
    <rPh sb="68" eb="7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</si>
</sst>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94.6</c:v>
                </c:pt>
                <c:pt idx="4">
                  <c:v>81.7</c:v>
                </c:pt>
              </c:numCache>
            </c:numRef>
          </c:val>
          <c:extLst>
            <c:ext xmlns:c16="http://schemas.microsoft.com/office/drawing/2014/chart" uri="{C3380CC4-5D6E-409C-BE32-E72D297353CC}">
              <c16:uniqueId val="{00000000-FADB-475A-A403-4D5FA20E791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130.19999999999999</c:v>
                </c:pt>
                <c:pt idx="3">
                  <c:v>136.5</c:v>
                </c:pt>
                <c:pt idx="4">
                  <c:v>183.5</c:v>
                </c:pt>
              </c:numCache>
            </c:numRef>
          </c:val>
          <c:smooth val="0"/>
          <c:extLst>
            <c:ext xmlns:c16="http://schemas.microsoft.com/office/drawing/2014/chart" uri="{C3380CC4-5D6E-409C-BE32-E72D297353CC}">
              <c16:uniqueId val="{00000001-FADB-475A-A403-4D5FA20E791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4D00-4FF3-BA04-7A087FF378D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108.5</c:v>
                </c:pt>
                <c:pt idx="3">
                  <c:v>136.19999999999999</c:v>
                </c:pt>
                <c:pt idx="4">
                  <c:v>104.8</c:v>
                </c:pt>
              </c:numCache>
            </c:numRef>
          </c:val>
          <c:smooth val="0"/>
          <c:extLst>
            <c:ext xmlns:c16="http://schemas.microsoft.com/office/drawing/2014/chart" uri="{C3380CC4-5D6E-409C-BE32-E72D297353CC}">
              <c16:uniqueId val="{00000001-4D00-4FF3-BA04-7A087FF378D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36E-4BEF-999E-C44E5A0E7C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36E-4BEF-999E-C44E5A0E7C4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131-402A-AF8C-B017778DDF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31-402A-AF8C-B017778DDF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70</c:v>
                </c:pt>
                <c:pt idx="3">
                  <c:v>5.4</c:v>
                </c:pt>
                <c:pt idx="4">
                  <c:v>18.3</c:v>
                </c:pt>
              </c:numCache>
            </c:numRef>
          </c:val>
          <c:extLst>
            <c:ext xmlns:c16="http://schemas.microsoft.com/office/drawing/2014/chart" uri="{C3380CC4-5D6E-409C-BE32-E72D297353CC}">
              <c16:uniqueId val="{00000000-4C72-45BC-A640-C7884711FD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8.6</c:v>
                </c:pt>
                <c:pt idx="3">
                  <c:v>4.3</c:v>
                </c:pt>
                <c:pt idx="4">
                  <c:v>4.2</c:v>
                </c:pt>
              </c:numCache>
            </c:numRef>
          </c:val>
          <c:smooth val="0"/>
          <c:extLst>
            <c:ext xmlns:c16="http://schemas.microsoft.com/office/drawing/2014/chart" uri="{C3380CC4-5D6E-409C-BE32-E72D297353CC}">
              <c16:uniqueId val="{00000001-4C72-45BC-A640-C7884711FD0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615</c:v>
                </c:pt>
                <c:pt idx="3">
                  <c:v>19</c:v>
                </c:pt>
                <c:pt idx="4">
                  <c:v>91</c:v>
                </c:pt>
              </c:numCache>
            </c:numRef>
          </c:val>
          <c:extLst>
            <c:ext xmlns:c16="http://schemas.microsoft.com/office/drawing/2014/chart" uri="{C3380CC4-5D6E-409C-BE32-E72D297353CC}">
              <c16:uniqueId val="{00000000-C563-4AD3-BA36-72C88A6571A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87</c:v>
                </c:pt>
                <c:pt idx="3">
                  <c:v>7646</c:v>
                </c:pt>
                <c:pt idx="4">
                  <c:v>53</c:v>
                </c:pt>
              </c:numCache>
            </c:numRef>
          </c:val>
          <c:smooth val="0"/>
          <c:extLst>
            <c:ext xmlns:c16="http://schemas.microsoft.com/office/drawing/2014/chart" uri="{C3380CC4-5D6E-409C-BE32-E72D297353CC}">
              <c16:uniqueId val="{00000001-C563-4AD3-BA36-72C88A6571A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190.6</c:v>
                </c:pt>
                <c:pt idx="3">
                  <c:v>188.1</c:v>
                </c:pt>
                <c:pt idx="4">
                  <c:v>186.6</c:v>
                </c:pt>
              </c:numCache>
            </c:numRef>
          </c:val>
          <c:extLst>
            <c:ext xmlns:c16="http://schemas.microsoft.com/office/drawing/2014/chart" uri="{C3380CC4-5D6E-409C-BE32-E72D297353CC}">
              <c16:uniqueId val="{00000000-7EAA-43EB-A657-EF928F8E223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105.7</c:v>
                </c:pt>
                <c:pt idx="3">
                  <c:v>104.3</c:v>
                </c:pt>
                <c:pt idx="4">
                  <c:v>114</c:v>
                </c:pt>
              </c:numCache>
            </c:numRef>
          </c:val>
          <c:smooth val="0"/>
          <c:extLst>
            <c:ext xmlns:c16="http://schemas.microsoft.com/office/drawing/2014/chart" uri="{C3380CC4-5D6E-409C-BE32-E72D297353CC}">
              <c16:uniqueId val="{00000001-7EAA-43EB-A657-EF928F8E223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-233</c:v>
                </c:pt>
                <c:pt idx="3">
                  <c:v>-5.7</c:v>
                </c:pt>
                <c:pt idx="4">
                  <c:v>-22.4</c:v>
                </c:pt>
              </c:numCache>
            </c:numRef>
          </c:val>
          <c:extLst>
            <c:ext xmlns:c16="http://schemas.microsoft.com/office/drawing/2014/chart" uri="{C3380CC4-5D6E-409C-BE32-E72D297353CC}">
              <c16:uniqueId val="{00000000-1D93-4213-B2AB-4DE74726E46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7.1</c:v>
                </c:pt>
                <c:pt idx="3">
                  <c:v>5.6</c:v>
                </c:pt>
                <c:pt idx="4">
                  <c:v>18.100000000000001</c:v>
                </c:pt>
              </c:numCache>
            </c:numRef>
          </c:val>
          <c:smooth val="0"/>
          <c:extLst>
            <c:ext xmlns:c16="http://schemas.microsoft.com/office/drawing/2014/chart" uri="{C3380CC4-5D6E-409C-BE32-E72D297353CC}">
              <c16:uniqueId val="{00000001-1D93-4213-B2AB-4DE74726E46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-86417</c:v>
                </c:pt>
                <c:pt idx="3">
                  <c:v>-5206</c:v>
                </c:pt>
                <c:pt idx="4">
                  <c:v>-25173</c:v>
                </c:pt>
              </c:numCache>
            </c:numRef>
          </c:val>
          <c:extLst>
            <c:ext xmlns:c16="http://schemas.microsoft.com/office/drawing/2014/chart" uri="{C3380CC4-5D6E-409C-BE32-E72D297353CC}">
              <c16:uniqueId val="{00000000-AEBC-4CDE-9A10-A7AC87B9954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4211</c:v>
                </c:pt>
                <c:pt idx="3">
                  <c:v>10653</c:v>
                </c:pt>
                <c:pt idx="4">
                  <c:v>17717</c:v>
                </c:pt>
              </c:numCache>
            </c:numRef>
          </c:val>
          <c:smooth val="0"/>
          <c:extLst>
            <c:ext xmlns:c16="http://schemas.microsoft.com/office/drawing/2014/chart" uri="{C3380CC4-5D6E-409C-BE32-E72D297353CC}">
              <c16:uniqueId val="{00000001-AEBC-4CDE-9A10-A7AC87B9954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18" zoomScale="55" zoomScaleNormal="55" zoomScaleSheetLayoutView="70" workbookViewId="0">
      <selection activeCell="ND48" sqref="ND48:NR4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愛知県名古屋市　名古屋市営大須駐車場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8160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94.6</v>
      </c>
      <c r="CA31" s="98"/>
      <c r="CB31" s="98"/>
      <c r="CC31" s="98"/>
      <c r="CD31" s="98"/>
      <c r="CE31" s="98"/>
      <c r="CF31" s="98"/>
      <c r="CG31" s="98"/>
      <c r="CH31" s="98"/>
      <c r="CI31" s="98"/>
      <c r="CJ31" s="98"/>
      <c r="CK31" s="98"/>
      <c r="CL31" s="98"/>
      <c r="CM31" s="98"/>
      <c r="CN31" s="98"/>
      <c r="CO31" s="98"/>
      <c r="CP31" s="98"/>
      <c r="CQ31" s="98"/>
      <c r="CR31" s="98"/>
      <c r="CS31" s="98">
        <f>データ!AC7</f>
        <v>81.7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70</v>
      </c>
      <c r="FY31" s="98"/>
      <c r="FZ31" s="98"/>
      <c r="GA31" s="98"/>
      <c r="GB31" s="98"/>
      <c r="GC31" s="98"/>
      <c r="GD31" s="98"/>
      <c r="GE31" s="98"/>
      <c r="GF31" s="98"/>
      <c r="GG31" s="98"/>
      <c r="GH31" s="98"/>
      <c r="GI31" s="98"/>
      <c r="GJ31" s="98"/>
      <c r="GK31" s="98"/>
      <c r="GL31" s="98"/>
      <c r="GM31" s="98"/>
      <c r="GN31" s="98"/>
      <c r="GO31" s="98"/>
      <c r="GP31" s="98"/>
      <c r="GQ31" s="98">
        <f>データ!AM7</f>
        <v>5.4</v>
      </c>
      <c r="GR31" s="98"/>
      <c r="GS31" s="98"/>
      <c r="GT31" s="98"/>
      <c r="GU31" s="98"/>
      <c r="GV31" s="98"/>
      <c r="GW31" s="98"/>
      <c r="GX31" s="98"/>
      <c r="GY31" s="98"/>
      <c r="GZ31" s="98"/>
      <c r="HA31" s="98"/>
      <c r="HB31" s="98"/>
      <c r="HC31" s="98"/>
      <c r="HD31" s="98"/>
      <c r="HE31" s="98"/>
      <c r="HF31" s="98"/>
      <c r="HG31" s="98"/>
      <c r="HH31" s="98"/>
      <c r="HI31" s="98"/>
      <c r="HJ31" s="98">
        <f>データ!AN7</f>
        <v>18.3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190.6</v>
      </c>
      <c r="KP31" s="67"/>
      <c r="KQ31" s="67"/>
      <c r="KR31" s="67"/>
      <c r="KS31" s="67"/>
      <c r="KT31" s="67"/>
      <c r="KU31" s="67"/>
      <c r="KV31" s="67"/>
      <c r="KW31" s="67"/>
      <c r="KX31" s="67"/>
      <c r="KY31" s="67"/>
      <c r="KZ31" s="67"/>
      <c r="LA31" s="67"/>
      <c r="LB31" s="67"/>
      <c r="LC31" s="67"/>
      <c r="LD31" s="67"/>
      <c r="LE31" s="67"/>
      <c r="LF31" s="67"/>
      <c r="LG31" s="68"/>
      <c r="LH31" s="66">
        <f>データ!DN7</f>
        <v>188.1</v>
      </c>
      <c r="LI31" s="67"/>
      <c r="LJ31" s="67"/>
      <c r="LK31" s="67"/>
      <c r="LL31" s="67"/>
      <c r="LM31" s="67"/>
      <c r="LN31" s="67"/>
      <c r="LO31" s="67"/>
      <c r="LP31" s="67"/>
      <c r="LQ31" s="67"/>
      <c r="LR31" s="67"/>
      <c r="LS31" s="67"/>
      <c r="LT31" s="67"/>
      <c r="LU31" s="67"/>
      <c r="LV31" s="67"/>
      <c r="LW31" s="67"/>
      <c r="LX31" s="67"/>
      <c r="LY31" s="67"/>
      <c r="LZ31" s="68"/>
      <c r="MA31" s="66">
        <f>データ!DO7</f>
        <v>186.6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615</v>
      </c>
      <c r="BH52" s="97"/>
      <c r="BI52" s="97"/>
      <c r="BJ52" s="97"/>
      <c r="BK52" s="97"/>
      <c r="BL52" s="97"/>
      <c r="BM52" s="97"/>
      <c r="BN52" s="97"/>
      <c r="BO52" s="97"/>
      <c r="BP52" s="97"/>
      <c r="BQ52" s="97"/>
      <c r="BR52" s="97"/>
      <c r="BS52" s="97"/>
      <c r="BT52" s="97"/>
      <c r="BU52" s="97"/>
      <c r="BV52" s="97"/>
      <c r="BW52" s="97"/>
      <c r="BX52" s="97"/>
      <c r="BY52" s="97"/>
      <c r="BZ52" s="97">
        <f>データ!AX7</f>
        <v>19</v>
      </c>
      <c r="CA52" s="97"/>
      <c r="CB52" s="97"/>
      <c r="CC52" s="97"/>
      <c r="CD52" s="97"/>
      <c r="CE52" s="97"/>
      <c r="CF52" s="97"/>
      <c r="CG52" s="97"/>
      <c r="CH52" s="97"/>
      <c r="CI52" s="97"/>
      <c r="CJ52" s="97"/>
      <c r="CK52" s="97"/>
      <c r="CL52" s="97"/>
      <c r="CM52" s="97"/>
      <c r="CN52" s="97"/>
      <c r="CO52" s="97"/>
      <c r="CP52" s="97"/>
      <c r="CQ52" s="97"/>
      <c r="CR52" s="97"/>
      <c r="CS52" s="97">
        <f>データ!AY7</f>
        <v>91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-233</v>
      </c>
      <c r="FY52" s="98"/>
      <c r="FZ52" s="98"/>
      <c r="GA52" s="98"/>
      <c r="GB52" s="98"/>
      <c r="GC52" s="98"/>
      <c r="GD52" s="98"/>
      <c r="GE52" s="98"/>
      <c r="GF52" s="98"/>
      <c r="GG52" s="98"/>
      <c r="GH52" s="98"/>
      <c r="GI52" s="98"/>
      <c r="GJ52" s="98"/>
      <c r="GK52" s="98"/>
      <c r="GL52" s="98"/>
      <c r="GM52" s="98"/>
      <c r="GN52" s="98"/>
      <c r="GO52" s="98"/>
      <c r="GP52" s="98"/>
      <c r="GQ52" s="98">
        <f>データ!BI7</f>
        <v>-5.7</v>
      </c>
      <c r="GR52" s="98"/>
      <c r="GS52" s="98"/>
      <c r="GT52" s="98"/>
      <c r="GU52" s="98"/>
      <c r="GV52" s="98"/>
      <c r="GW52" s="98"/>
      <c r="GX52" s="98"/>
      <c r="GY52" s="98"/>
      <c r="GZ52" s="98"/>
      <c r="HA52" s="98"/>
      <c r="HB52" s="98"/>
      <c r="HC52" s="98"/>
      <c r="HD52" s="98"/>
      <c r="HE52" s="98"/>
      <c r="HF52" s="98"/>
      <c r="HG52" s="98"/>
      <c r="HH52" s="98"/>
      <c r="HI52" s="98"/>
      <c r="HJ52" s="98">
        <f>データ!BJ7</f>
        <v>-22.4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-86417</v>
      </c>
      <c r="KP52" s="97"/>
      <c r="KQ52" s="97"/>
      <c r="KR52" s="97"/>
      <c r="KS52" s="97"/>
      <c r="KT52" s="97"/>
      <c r="KU52" s="97"/>
      <c r="KV52" s="97"/>
      <c r="KW52" s="97"/>
      <c r="KX52" s="97"/>
      <c r="KY52" s="97"/>
      <c r="KZ52" s="97"/>
      <c r="LA52" s="97"/>
      <c r="LB52" s="97"/>
      <c r="LC52" s="97"/>
      <c r="LD52" s="97"/>
      <c r="LE52" s="97"/>
      <c r="LF52" s="97"/>
      <c r="LG52" s="97"/>
      <c r="LH52" s="97">
        <f>データ!BT7</f>
        <v>-5206</v>
      </c>
      <c r="LI52" s="97"/>
      <c r="LJ52" s="97"/>
      <c r="LK52" s="97"/>
      <c r="LL52" s="97"/>
      <c r="LM52" s="97"/>
      <c r="LN52" s="97"/>
      <c r="LO52" s="97"/>
      <c r="LP52" s="97"/>
      <c r="LQ52" s="97"/>
      <c r="LR52" s="97"/>
      <c r="LS52" s="97"/>
      <c r="LT52" s="97"/>
      <c r="LU52" s="97"/>
      <c r="LV52" s="97"/>
      <c r="LW52" s="97"/>
      <c r="LX52" s="97"/>
      <c r="LY52" s="97"/>
      <c r="LZ52" s="97"/>
      <c r="MA52" s="97">
        <f>データ!BU7</f>
        <v>-25173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16115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IO3faIf0jcVPPBFRqqvqEyhfCu+LDAihQmMTnBJdRsXc1/afoHFC+4plWa1M9ds2XET/O7FNCpcQllIsP9Ixg==" saltValue="H2BU+eQ9CN2c/F1zdH8sa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2022</v>
      </c>
      <c r="C6" s="48">
        <f t="shared" ref="C6:X6" si="1">C8</f>
        <v>231002</v>
      </c>
      <c r="D6" s="48">
        <f t="shared" si="1"/>
        <v>47</v>
      </c>
      <c r="E6" s="48">
        <f t="shared" si="1"/>
        <v>14</v>
      </c>
      <c r="F6" s="48">
        <f t="shared" si="1"/>
        <v>0</v>
      </c>
      <c r="G6" s="48">
        <f t="shared" si="1"/>
        <v>2</v>
      </c>
      <c r="H6" s="48" t="str">
        <f>SUBSTITUTE(H8,"　","")</f>
        <v>愛知県名古屋市</v>
      </c>
      <c r="I6" s="48" t="str">
        <f t="shared" si="1"/>
        <v>名古屋市営大須駐車場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37</v>
      </c>
      <c r="S6" s="50" t="str">
        <f t="shared" si="1"/>
        <v>商業施設</v>
      </c>
      <c r="T6" s="50" t="str">
        <f t="shared" si="1"/>
        <v>有</v>
      </c>
      <c r="U6" s="51">
        <f t="shared" si="1"/>
        <v>8160</v>
      </c>
      <c r="V6" s="51">
        <f t="shared" si="1"/>
        <v>202</v>
      </c>
      <c r="W6" s="51">
        <f t="shared" si="1"/>
        <v>400</v>
      </c>
      <c r="X6" s="50" t="str">
        <f t="shared" si="1"/>
        <v>代行制</v>
      </c>
      <c r="Y6" s="52" t="e">
        <f>IF(Y8="-",NA(),Y8)</f>
        <v>#N/A</v>
      </c>
      <c r="Z6" s="52" t="e">
        <f t="shared" ref="Z6:AH6" si="2">IF(Z8="-",NA(),Z8)</f>
        <v>#N/A</v>
      </c>
      <c r="AA6" s="52">
        <f t="shared" si="2"/>
        <v>100</v>
      </c>
      <c r="AB6" s="52">
        <f t="shared" si="2"/>
        <v>94.6</v>
      </c>
      <c r="AC6" s="52">
        <f t="shared" si="2"/>
        <v>81.7</v>
      </c>
      <c r="AD6" s="52" t="e">
        <f t="shared" si="2"/>
        <v>#N/A</v>
      </c>
      <c r="AE6" s="52" t="e">
        <f t="shared" si="2"/>
        <v>#N/A</v>
      </c>
      <c r="AF6" s="52">
        <f t="shared" si="2"/>
        <v>130.19999999999999</v>
      </c>
      <c r="AG6" s="52">
        <f t="shared" si="2"/>
        <v>136.5</v>
      </c>
      <c r="AH6" s="52">
        <f t="shared" si="2"/>
        <v>183.5</v>
      </c>
      <c r="AI6" s="49" t="str">
        <f>IF(AI8="-","",IF(AI8="-","【-】","【"&amp;SUBSTITUTE(TEXT(AI8,"#,##0.0"),"-","△")&amp;"】"))</f>
        <v>【676.8】</v>
      </c>
      <c r="AJ6" s="52" t="e">
        <f>IF(AJ8="-",NA(),AJ8)</f>
        <v>#N/A</v>
      </c>
      <c r="AK6" s="52" t="e">
        <f t="shared" ref="AK6:AS6" si="3">IF(AK8="-",NA(),AK8)</f>
        <v>#N/A</v>
      </c>
      <c r="AL6" s="52">
        <f t="shared" si="3"/>
        <v>70</v>
      </c>
      <c r="AM6" s="52">
        <f t="shared" si="3"/>
        <v>5.4</v>
      </c>
      <c r="AN6" s="52">
        <f t="shared" si="3"/>
        <v>18.3</v>
      </c>
      <c r="AO6" s="52" t="e">
        <f t="shared" si="3"/>
        <v>#N/A</v>
      </c>
      <c r="AP6" s="52" t="e">
        <f t="shared" si="3"/>
        <v>#N/A</v>
      </c>
      <c r="AQ6" s="52">
        <f t="shared" si="3"/>
        <v>8.6</v>
      </c>
      <c r="AR6" s="52">
        <f t="shared" si="3"/>
        <v>4.3</v>
      </c>
      <c r="AS6" s="52">
        <f t="shared" si="3"/>
        <v>4.2</v>
      </c>
      <c r="AT6" s="49" t="str">
        <f>IF(AT8="-","",IF(AT8="-","【-】","【"&amp;SUBSTITUTE(TEXT(AT8,"#,##0.0"),"-","△")&amp;"】"))</f>
        <v>【3.6】</v>
      </c>
      <c r="AU6" s="53" t="e">
        <f>IF(AU8="-",NA(),AU8)</f>
        <v>#N/A</v>
      </c>
      <c r="AV6" s="53" t="e">
        <f t="shared" ref="AV6:BD6" si="4">IF(AV8="-",NA(),AV8)</f>
        <v>#N/A</v>
      </c>
      <c r="AW6" s="53">
        <f t="shared" si="4"/>
        <v>615</v>
      </c>
      <c r="AX6" s="53">
        <f t="shared" si="4"/>
        <v>19</v>
      </c>
      <c r="AY6" s="53">
        <f t="shared" si="4"/>
        <v>91</v>
      </c>
      <c r="AZ6" s="53" t="e">
        <f t="shared" si="4"/>
        <v>#N/A</v>
      </c>
      <c r="BA6" s="53" t="e">
        <f t="shared" si="4"/>
        <v>#N/A</v>
      </c>
      <c r="BB6" s="53">
        <f t="shared" si="4"/>
        <v>87</v>
      </c>
      <c r="BC6" s="53">
        <f t="shared" si="4"/>
        <v>7646</v>
      </c>
      <c r="BD6" s="53">
        <f t="shared" si="4"/>
        <v>53</v>
      </c>
      <c r="BE6" s="51" t="str">
        <f>IF(BE8="-","",IF(BE8="-","【-】","【"&amp;SUBSTITUTE(TEXT(BE8,"#,##0"),"-","△")&amp;"】"))</f>
        <v>【33】</v>
      </c>
      <c r="BF6" s="52" t="e">
        <f>IF(BF8="-",NA(),BF8)</f>
        <v>#N/A</v>
      </c>
      <c r="BG6" s="52" t="e">
        <f t="shared" ref="BG6:BO6" si="5">IF(BG8="-",NA(),BG8)</f>
        <v>#N/A</v>
      </c>
      <c r="BH6" s="52">
        <f t="shared" si="5"/>
        <v>-233</v>
      </c>
      <c r="BI6" s="52">
        <f t="shared" si="5"/>
        <v>-5.7</v>
      </c>
      <c r="BJ6" s="52">
        <f t="shared" si="5"/>
        <v>-22.4</v>
      </c>
      <c r="BK6" s="52" t="e">
        <f t="shared" si="5"/>
        <v>#N/A</v>
      </c>
      <c r="BL6" s="52" t="e">
        <f t="shared" si="5"/>
        <v>#N/A</v>
      </c>
      <c r="BM6" s="52">
        <f t="shared" si="5"/>
        <v>7.1</v>
      </c>
      <c r="BN6" s="52">
        <f t="shared" si="5"/>
        <v>5.6</v>
      </c>
      <c r="BO6" s="52">
        <f t="shared" si="5"/>
        <v>18.100000000000001</v>
      </c>
      <c r="BP6" s="49" t="str">
        <f>IF(BP8="-","",IF(BP8="-","【-】","【"&amp;SUBSTITUTE(TEXT(BP8,"#,##0.0"),"-","△")&amp;"】"))</f>
        <v>【12.8】</v>
      </c>
      <c r="BQ6" s="53" t="e">
        <f>IF(BQ8="-",NA(),BQ8)</f>
        <v>#N/A</v>
      </c>
      <c r="BR6" s="53" t="e">
        <f t="shared" ref="BR6:BZ6" si="6">IF(BR8="-",NA(),BR8)</f>
        <v>#N/A</v>
      </c>
      <c r="BS6" s="53">
        <f t="shared" si="6"/>
        <v>-86417</v>
      </c>
      <c r="BT6" s="53">
        <f t="shared" si="6"/>
        <v>-5206</v>
      </c>
      <c r="BU6" s="53">
        <f t="shared" si="6"/>
        <v>-25173</v>
      </c>
      <c r="BV6" s="53" t="e">
        <f t="shared" si="6"/>
        <v>#N/A</v>
      </c>
      <c r="BW6" s="53" t="e">
        <f t="shared" si="6"/>
        <v>#N/A</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101</v>
      </c>
      <c r="CM6" s="51">
        <f t="shared" ref="CM6:CN6" si="7">CM8</f>
        <v>16115</v>
      </c>
      <c r="CN6" s="51">
        <f t="shared" si="7"/>
        <v>0</v>
      </c>
      <c r="CO6" s="52"/>
      <c r="CP6" s="52"/>
      <c r="CQ6" s="52"/>
      <c r="CR6" s="52"/>
      <c r="CS6" s="52"/>
      <c r="CT6" s="52"/>
      <c r="CU6" s="52"/>
      <c r="CV6" s="52"/>
      <c r="CW6" s="52"/>
      <c r="CX6" s="52"/>
      <c r="CY6" s="49" t="s">
        <v>101</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108.5</v>
      </c>
      <c r="DH6" s="52">
        <f t="shared" si="8"/>
        <v>136.19999999999999</v>
      </c>
      <c r="DI6" s="52">
        <f t="shared" si="8"/>
        <v>104.8</v>
      </c>
      <c r="DJ6" s="49" t="str">
        <f>IF(DJ8="-","",IF(DJ8="-","【-】","【"&amp;SUBSTITUTE(TEXT(DJ8,"#,##0.0"),"-","△")&amp;"】"))</f>
        <v>【72.2】</v>
      </c>
      <c r="DK6" s="52" t="e">
        <f>IF(DK8="-",NA(),DK8)</f>
        <v>#N/A</v>
      </c>
      <c r="DL6" s="52" t="e">
        <f t="shared" ref="DL6:DT6" si="9">IF(DL8="-",NA(),DL8)</f>
        <v>#N/A</v>
      </c>
      <c r="DM6" s="52">
        <f t="shared" si="9"/>
        <v>190.6</v>
      </c>
      <c r="DN6" s="52">
        <f t="shared" si="9"/>
        <v>188.1</v>
      </c>
      <c r="DO6" s="52">
        <f t="shared" si="9"/>
        <v>186.6</v>
      </c>
      <c r="DP6" s="52" t="e">
        <f t="shared" si="9"/>
        <v>#N/A</v>
      </c>
      <c r="DQ6" s="52" t="e">
        <f t="shared" si="9"/>
        <v>#N/A</v>
      </c>
      <c r="DR6" s="52">
        <f t="shared" si="9"/>
        <v>105.7</v>
      </c>
      <c r="DS6" s="52">
        <f t="shared" si="9"/>
        <v>104.3</v>
      </c>
      <c r="DT6" s="52">
        <f t="shared" si="9"/>
        <v>114</v>
      </c>
      <c r="DU6" s="49" t="str">
        <f>IF(DU8="-","",IF(DU8="-","【-】","【"&amp;SUBSTITUTE(TEXT(DU8,"#,##0.0"),"-","△")&amp;"】"))</f>
        <v>【201.6】</v>
      </c>
    </row>
    <row r="7" spans="1:125" s="54" customFormat="1" x14ac:dyDescent="0.2">
      <c r="A7" s="37" t="s">
        <v>102</v>
      </c>
      <c r="B7" s="48">
        <f t="shared" ref="B7:X7" si="10">B8</f>
        <v>2022</v>
      </c>
      <c r="C7" s="48">
        <f t="shared" si="10"/>
        <v>231002</v>
      </c>
      <c r="D7" s="48">
        <f t="shared" si="10"/>
        <v>47</v>
      </c>
      <c r="E7" s="48">
        <f t="shared" si="10"/>
        <v>14</v>
      </c>
      <c r="F7" s="48">
        <f t="shared" si="10"/>
        <v>0</v>
      </c>
      <c r="G7" s="48">
        <f t="shared" si="10"/>
        <v>2</v>
      </c>
      <c r="H7" s="48" t="str">
        <f t="shared" si="10"/>
        <v>愛知県　名古屋市</v>
      </c>
      <c r="I7" s="48" t="str">
        <f t="shared" si="10"/>
        <v>名古屋市営大須駐車場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37</v>
      </c>
      <c r="S7" s="50" t="str">
        <f t="shared" si="10"/>
        <v>商業施設</v>
      </c>
      <c r="T7" s="50" t="str">
        <f t="shared" si="10"/>
        <v>有</v>
      </c>
      <c r="U7" s="51">
        <f t="shared" si="10"/>
        <v>8160</v>
      </c>
      <c r="V7" s="51">
        <f t="shared" si="10"/>
        <v>202</v>
      </c>
      <c r="W7" s="51">
        <f t="shared" si="10"/>
        <v>400</v>
      </c>
      <c r="X7" s="50" t="str">
        <f t="shared" si="10"/>
        <v>代行制</v>
      </c>
      <c r="Y7" s="52" t="str">
        <f>Y8</f>
        <v>-</v>
      </c>
      <c r="Z7" s="52" t="str">
        <f t="shared" ref="Z7:AH7" si="11">Z8</f>
        <v>-</v>
      </c>
      <c r="AA7" s="52">
        <f t="shared" si="11"/>
        <v>100</v>
      </c>
      <c r="AB7" s="52">
        <f t="shared" si="11"/>
        <v>94.6</v>
      </c>
      <c r="AC7" s="52">
        <f t="shared" si="11"/>
        <v>81.7</v>
      </c>
      <c r="AD7" s="52" t="str">
        <f t="shared" si="11"/>
        <v>-</v>
      </c>
      <c r="AE7" s="52" t="str">
        <f t="shared" si="11"/>
        <v>-</v>
      </c>
      <c r="AF7" s="52">
        <f t="shared" si="11"/>
        <v>130.19999999999999</v>
      </c>
      <c r="AG7" s="52">
        <f t="shared" si="11"/>
        <v>136.5</v>
      </c>
      <c r="AH7" s="52">
        <f t="shared" si="11"/>
        <v>183.5</v>
      </c>
      <c r="AI7" s="49"/>
      <c r="AJ7" s="52" t="str">
        <f>AJ8</f>
        <v>-</v>
      </c>
      <c r="AK7" s="52" t="str">
        <f t="shared" ref="AK7:AS7" si="12">AK8</f>
        <v>-</v>
      </c>
      <c r="AL7" s="52">
        <f t="shared" si="12"/>
        <v>70</v>
      </c>
      <c r="AM7" s="52">
        <f t="shared" si="12"/>
        <v>5.4</v>
      </c>
      <c r="AN7" s="52">
        <f t="shared" si="12"/>
        <v>18.3</v>
      </c>
      <c r="AO7" s="52" t="str">
        <f t="shared" si="12"/>
        <v>-</v>
      </c>
      <c r="AP7" s="52" t="str">
        <f t="shared" si="12"/>
        <v>-</v>
      </c>
      <c r="AQ7" s="52">
        <f t="shared" si="12"/>
        <v>8.6</v>
      </c>
      <c r="AR7" s="52">
        <f t="shared" si="12"/>
        <v>4.3</v>
      </c>
      <c r="AS7" s="52">
        <f t="shared" si="12"/>
        <v>4.2</v>
      </c>
      <c r="AT7" s="49"/>
      <c r="AU7" s="53" t="str">
        <f>AU8</f>
        <v>-</v>
      </c>
      <c r="AV7" s="53" t="str">
        <f t="shared" ref="AV7:BD7" si="13">AV8</f>
        <v>-</v>
      </c>
      <c r="AW7" s="53">
        <f t="shared" si="13"/>
        <v>615</v>
      </c>
      <c r="AX7" s="53">
        <f t="shared" si="13"/>
        <v>19</v>
      </c>
      <c r="AY7" s="53">
        <f t="shared" si="13"/>
        <v>91</v>
      </c>
      <c r="AZ7" s="53" t="str">
        <f t="shared" si="13"/>
        <v>-</v>
      </c>
      <c r="BA7" s="53" t="str">
        <f t="shared" si="13"/>
        <v>-</v>
      </c>
      <c r="BB7" s="53">
        <f t="shared" si="13"/>
        <v>87</v>
      </c>
      <c r="BC7" s="53">
        <f t="shared" si="13"/>
        <v>7646</v>
      </c>
      <c r="BD7" s="53">
        <f t="shared" si="13"/>
        <v>53</v>
      </c>
      <c r="BE7" s="51"/>
      <c r="BF7" s="52" t="str">
        <f>BF8</f>
        <v>-</v>
      </c>
      <c r="BG7" s="52" t="str">
        <f t="shared" ref="BG7:BO7" si="14">BG8</f>
        <v>-</v>
      </c>
      <c r="BH7" s="52">
        <f t="shared" si="14"/>
        <v>-233</v>
      </c>
      <c r="BI7" s="52">
        <f t="shared" si="14"/>
        <v>-5.7</v>
      </c>
      <c r="BJ7" s="52">
        <f t="shared" si="14"/>
        <v>-22.4</v>
      </c>
      <c r="BK7" s="52" t="str">
        <f t="shared" si="14"/>
        <v>-</v>
      </c>
      <c r="BL7" s="52" t="str">
        <f t="shared" si="14"/>
        <v>-</v>
      </c>
      <c r="BM7" s="52">
        <f t="shared" si="14"/>
        <v>7.1</v>
      </c>
      <c r="BN7" s="52">
        <f t="shared" si="14"/>
        <v>5.6</v>
      </c>
      <c r="BO7" s="52">
        <f t="shared" si="14"/>
        <v>18.100000000000001</v>
      </c>
      <c r="BP7" s="49"/>
      <c r="BQ7" s="53" t="str">
        <f>BQ8</f>
        <v>-</v>
      </c>
      <c r="BR7" s="53" t="str">
        <f t="shared" ref="BR7:BZ7" si="15">BR8</f>
        <v>-</v>
      </c>
      <c r="BS7" s="53">
        <f t="shared" si="15"/>
        <v>-86417</v>
      </c>
      <c r="BT7" s="53">
        <f t="shared" si="15"/>
        <v>-5206</v>
      </c>
      <c r="BU7" s="53">
        <f t="shared" si="15"/>
        <v>-25173</v>
      </c>
      <c r="BV7" s="53" t="str">
        <f t="shared" si="15"/>
        <v>-</v>
      </c>
      <c r="BW7" s="53" t="str">
        <f t="shared" si="15"/>
        <v>-</v>
      </c>
      <c r="BX7" s="53">
        <f t="shared" si="15"/>
        <v>4211</v>
      </c>
      <c r="BY7" s="53">
        <f t="shared" si="15"/>
        <v>10653</v>
      </c>
      <c r="BZ7" s="53">
        <f t="shared" si="15"/>
        <v>17717</v>
      </c>
      <c r="CA7" s="51"/>
      <c r="CB7" s="52" t="s">
        <v>103</v>
      </c>
      <c r="CC7" s="52" t="s">
        <v>103</v>
      </c>
      <c r="CD7" s="52" t="s">
        <v>103</v>
      </c>
      <c r="CE7" s="52" t="s">
        <v>103</v>
      </c>
      <c r="CF7" s="52" t="s">
        <v>103</v>
      </c>
      <c r="CG7" s="52" t="s">
        <v>103</v>
      </c>
      <c r="CH7" s="52" t="s">
        <v>103</v>
      </c>
      <c r="CI7" s="52" t="s">
        <v>103</v>
      </c>
      <c r="CJ7" s="52" t="s">
        <v>103</v>
      </c>
      <c r="CK7" s="52" t="s">
        <v>101</v>
      </c>
      <c r="CL7" s="49"/>
      <c r="CM7" s="51">
        <f>CM8</f>
        <v>16115</v>
      </c>
      <c r="CN7" s="51">
        <f>CN8</f>
        <v>0</v>
      </c>
      <c r="CO7" s="52" t="s">
        <v>103</v>
      </c>
      <c r="CP7" s="52" t="s">
        <v>103</v>
      </c>
      <c r="CQ7" s="52" t="s">
        <v>103</v>
      </c>
      <c r="CR7" s="52" t="s">
        <v>103</v>
      </c>
      <c r="CS7" s="52" t="s">
        <v>103</v>
      </c>
      <c r="CT7" s="52" t="s">
        <v>103</v>
      </c>
      <c r="CU7" s="52" t="s">
        <v>103</v>
      </c>
      <c r="CV7" s="52" t="s">
        <v>103</v>
      </c>
      <c r="CW7" s="52" t="s">
        <v>103</v>
      </c>
      <c r="CX7" s="52" t="s">
        <v>101</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108.5</v>
      </c>
      <c r="DH7" s="52">
        <f t="shared" si="16"/>
        <v>136.19999999999999</v>
      </c>
      <c r="DI7" s="52">
        <f t="shared" si="16"/>
        <v>104.8</v>
      </c>
      <c r="DJ7" s="49"/>
      <c r="DK7" s="52" t="str">
        <f>DK8</f>
        <v>-</v>
      </c>
      <c r="DL7" s="52" t="str">
        <f t="shared" ref="DL7:DT7" si="17">DL8</f>
        <v>-</v>
      </c>
      <c r="DM7" s="52">
        <f t="shared" si="17"/>
        <v>190.6</v>
      </c>
      <c r="DN7" s="52">
        <f t="shared" si="17"/>
        <v>188.1</v>
      </c>
      <c r="DO7" s="52">
        <f t="shared" si="17"/>
        <v>186.6</v>
      </c>
      <c r="DP7" s="52" t="str">
        <f t="shared" si="17"/>
        <v>-</v>
      </c>
      <c r="DQ7" s="52" t="str">
        <f t="shared" si="17"/>
        <v>-</v>
      </c>
      <c r="DR7" s="52">
        <f t="shared" si="17"/>
        <v>105.7</v>
      </c>
      <c r="DS7" s="52">
        <f t="shared" si="17"/>
        <v>104.3</v>
      </c>
      <c r="DT7" s="52">
        <f t="shared" si="17"/>
        <v>114</v>
      </c>
      <c r="DU7" s="49"/>
    </row>
    <row r="8" spans="1:125" s="54" customFormat="1" x14ac:dyDescent="0.2">
      <c r="A8" s="37"/>
      <c r="B8" s="55">
        <v>2022</v>
      </c>
      <c r="C8" s="55">
        <v>231002</v>
      </c>
      <c r="D8" s="55">
        <v>47</v>
      </c>
      <c r="E8" s="55">
        <v>14</v>
      </c>
      <c r="F8" s="55">
        <v>0</v>
      </c>
      <c r="G8" s="55">
        <v>2</v>
      </c>
      <c r="H8" s="55" t="s">
        <v>104</v>
      </c>
      <c r="I8" s="55" t="s">
        <v>105</v>
      </c>
      <c r="J8" s="55" t="s">
        <v>106</v>
      </c>
      <c r="K8" s="55" t="s">
        <v>107</v>
      </c>
      <c r="L8" s="55" t="s">
        <v>108</v>
      </c>
      <c r="M8" s="55" t="s">
        <v>109</v>
      </c>
      <c r="N8" s="55" t="s">
        <v>110</v>
      </c>
      <c r="O8" s="56" t="s">
        <v>111</v>
      </c>
      <c r="P8" s="57" t="s">
        <v>112</v>
      </c>
      <c r="Q8" s="57" t="s">
        <v>113</v>
      </c>
      <c r="R8" s="58">
        <v>37</v>
      </c>
      <c r="S8" s="57" t="s">
        <v>114</v>
      </c>
      <c r="T8" s="57" t="s">
        <v>115</v>
      </c>
      <c r="U8" s="58">
        <v>8160</v>
      </c>
      <c r="V8" s="58">
        <v>202</v>
      </c>
      <c r="W8" s="58">
        <v>400</v>
      </c>
      <c r="X8" s="57" t="s">
        <v>116</v>
      </c>
      <c r="Y8" s="59" t="s">
        <v>108</v>
      </c>
      <c r="Z8" s="59" t="s">
        <v>108</v>
      </c>
      <c r="AA8" s="59">
        <v>100</v>
      </c>
      <c r="AB8" s="59">
        <v>94.6</v>
      </c>
      <c r="AC8" s="59">
        <v>81.7</v>
      </c>
      <c r="AD8" s="59" t="s">
        <v>108</v>
      </c>
      <c r="AE8" s="59" t="s">
        <v>108</v>
      </c>
      <c r="AF8" s="59">
        <v>130.19999999999999</v>
      </c>
      <c r="AG8" s="59">
        <v>136.5</v>
      </c>
      <c r="AH8" s="59">
        <v>183.5</v>
      </c>
      <c r="AI8" s="56">
        <v>676.8</v>
      </c>
      <c r="AJ8" s="59" t="s">
        <v>108</v>
      </c>
      <c r="AK8" s="59" t="s">
        <v>108</v>
      </c>
      <c r="AL8" s="59">
        <v>70</v>
      </c>
      <c r="AM8" s="59">
        <v>5.4</v>
      </c>
      <c r="AN8" s="59">
        <v>18.3</v>
      </c>
      <c r="AO8" s="59" t="s">
        <v>108</v>
      </c>
      <c r="AP8" s="59" t="s">
        <v>108</v>
      </c>
      <c r="AQ8" s="59">
        <v>8.6</v>
      </c>
      <c r="AR8" s="59">
        <v>4.3</v>
      </c>
      <c r="AS8" s="59">
        <v>4.2</v>
      </c>
      <c r="AT8" s="56">
        <v>3.6</v>
      </c>
      <c r="AU8" s="60" t="s">
        <v>108</v>
      </c>
      <c r="AV8" s="60" t="s">
        <v>108</v>
      </c>
      <c r="AW8" s="60">
        <v>615</v>
      </c>
      <c r="AX8" s="60">
        <v>19</v>
      </c>
      <c r="AY8" s="60">
        <v>91</v>
      </c>
      <c r="AZ8" s="60" t="s">
        <v>108</v>
      </c>
      <c r="BA8" s="60" t="s">
        <v>108</v>
      </c>
      <c r="BB8" s="60">
        <v>87</v>
      </c>
      <c r="BC8" s="60">
        <v>7646</v>
      </c>
      <c r="BD8" s="60">
        <v>53</v>
      </c>
      <c r="BE8" s="60">
        <v>33</v>
      </c>
      <c r="BF8" s="59" t="s">
        <v>108</v>
      </c>
      <c r="BG8" s="59" t="s">
        <v>108</v>
      </c>
      <c r="BH8" s="59">
        <v>-233</v>
      </c>
      <c r="BI8" s="59">
        <v>-5.7</v>
      </c>
      <c r="BJ8" s="59">
        <v>-22.4</v>
      </c>
      <c r="BK8" s="59" t="s">
        <v>108</v>
      </c>
      <c r="BL8" s="59" t="s">
        <v>108</v>
      </c>
      <c r="BM8" s="59">
        <v>7.1</v>
      </c>
      <c r="BN8" s="59">
        <v>5.6</v>
      </c>
      <c r="BO8" s="59">
        <v>18.100000000000001</v>
      </c>
      <c r="BP8" s="56">
        <v>12.8</v>
      </c>
      <c r="BQ8" s="60" t="s">
        <v>108</v>
      </c>
      <c r="BR8" s="60" t="s">
        <v>108</v>
      </c>
      <c r="BS8" s="60">
        <v>-86417</v>
      </c>
      <c r="BT8" s="61">
        <v>-5206</v>
      </c>
      <c r="BU8" s="61">
        <v>-25173</v>
      </c>
      <c r="BV8" s="60" t="s">
        <v>108</v>
      </c>
      <c r="BW8" s="60" t="s">
        <v>108</v>
      </c>
      <c r="BX8" s="60">
        <v>4211</v>
      </c>
      <c r="BY8" s="60">
        <v>10653</v>
      </c>
      <c r="BZ8" s="60">
        <v>17717</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16115</v>
      </c>
      <c r="CN8" s="58">
        <v>0</v>
      </c>
      <c r="CO8" s="59" t="s">
        <v>108</v>
      </c>
      <c r="CP8" s="59" t="s">
        <v>108</v>
      </c>
      <c r="CQ8" s="59" t="s">
        <v>108</v>
      </c>
      <c r="CR8" s="59" t="s">
        <v>108</v>
      </c>
      <c r="CS8" s="59" t="s">
        <v>108</v>
      </c>
      <c r="CT8" s="59" t="s">
        <v>108</v>
      </c>
      <c r="CU8" s="59" t="s">
        <v>108</v>
      </c>
      <c r="CV8" s="59" t="s">
        <v>108</v>
      </c>
      <c r="CW8" s="59" t="s">
        <v>108</v>
      </c>
      <c r="CX8" s="59" t="s">
        <v>108</v>
      </c>
      <c r="CY8" s="56" t="s">
        <v>108</v>
      </c>
      <c r="CZ8" s="59" t="s">
        <v>108</v>
      </c>
      <c r="DA8" s="59" t="s">
        <v>108</v>
      </c>
      <c r="DB8" s="59">
        <v>0</v>
      </c>
      <c r="DC8" s="59">
        <v>0</v>
      </c>
      <c r="DD8" s="59">
        <v>0</v>
      </c>
      <c r="DE8" s="59" t="s">
        <v>108</v>
      </c>
      <c r="DF8" s="59" t="s">
        <v>108</v>
      </c>
      <c r="DG8" s="59">
        <v>108.5</v>
      </c>
      <c r="DH8" s="59">
        <v>136.19999999999999</v>
      </c>
      <c r="DI8" s="59">
        <v>104.8</v>
      </c>
      <c r="DJ8" s="56">
        <v>72.2</v>
      </c>
      <c r="DK8" s="59" t="s">
        <v>108</v>
      </c>
      <c r="DL8" s="59" t="s">
        <v>108</v>
      </c>
      <c r="DM8" s="59">
        <v>190.6</v>
      </c>
      <c r="DN8" s="59">
        <v>188.1</v>
      </c>
      <c r="DO8" s="59">
        <v>186.6</v>
      </c>
      <c r="DP8" s="59" t="s">
        <v>108</v>
      </c>
      <c r="DQ8" s="59" t="s">
        <v>108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2024-01-22T00:21:09Z</cp:lastPrinted>
  <dcterms:created xsi:type="dcterms:W3CDTF">2024-01-11T00:11:23Z</dcterms:created>
  <dcterms:modified xsi:type="dcterms:W3CDTF">2024-01-22T00:21:13Z</dcterms:modified>
  <cp:category/>
</cp:coreProperties>
</file>