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ocserve\docserve\free_space(1710010000)\01総務担当\☆計理担当\05_照会・回答\R5年度\20240117_091821-【0131〆】（総務省）公営企業にかかる経営比較分析表について（分析欄の記入）-牧野　隆史\03_回答\"/>
    </mc:Choice>
  </mc:AlternateContent>
  <xr:revisionPtr revIDLastSave="0" documentId="13_ncr:1_{9CD66886-1101-4EDA-B7A8-AAE1C52C0422}" xr6:coauthVersionLast="47" xr6:coauthVersionMax="47" xr10:uidLastSave="{00000000-0000-0000-0000-000000000000}"/>
  <workbookProtection workbookAlgorithmName="SHA-512" workbookHashValue="nsGi9D3s1hKxoW+aPpZvWuj/FAX3iXkNPMJ33OMW6YxCpfgq1Z2M2bAfkOBb32u+F1s0w7Ar+/fRRsrUWeDKEw==" workbookSaltValue="UUVAQP/JG3FgqVSkj1Gg5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<sst xmlns="http://schemas.openxmlformats.org/spreadsheetml/2006/main" count="236" uniqueCount="118">
  <si>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</si>
  <si>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</si>
  <si>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</si>
  <si>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</si>
  <si>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</si>
  <si>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</si>
  <si>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</si>
  <si>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</si>
  <si>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</si>
  <si>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</si>
  <si>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</si>
  <si>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</si>
  <si>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</si>
  <si>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</si>
  <si>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</si>
  <si>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</si>
  <si>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</si>
  <si>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</si>
  <si>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</si>
  <si>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</si>
  <si>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</si>
  <si>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</si>
  <si>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</si>
  <si>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</si>
  <si>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</si>
  <si>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</si>
  <si>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</si>
  <si>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</si>
  <si>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</si>
  <si>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</si>
  <si>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</si>
  <si>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</si>
  <si>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</si>
  <si>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</si>
  <si>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</si>
  <si>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</si>
  <si>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</si>
  <si>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</si>
  <si>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</si>
  <si>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</si>
  <si>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</si>
  <si>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</si>
  <si>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</si>
  <si>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</si>
  <si>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</si>
  <si>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</si>
  <si>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</si>
  <si>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</si>
  <si>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</si>
  <si>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</si>
  <si>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</si>
  <si>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</si>
  <si>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</si>
  <si>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</si>
  <si>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</si>
  <si>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</si>
  <si>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</si>
  <si>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</si>
  <si>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</si>
  <si>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</si>
  <si>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</si>
  <si>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</si>
  <si>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</si>
  <si>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</si>
  <si>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</si>
  <si>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</si>
  <si>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</si>
  <si>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</si>
  <si>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</si>
  <si>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</si>
  <si>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</si>
  <si>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</si>
  <si>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</si>
  <si>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</si>
  <si>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</si>
  <si>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</si>
  <si>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</si>
  <si>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</si>
  <si>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</si>
  <si>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</si>
  <si>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</si>
  <si>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</si>
  <si>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</si>
  <si>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</si>
  <si>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</si>
  <si>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</si>
  <si>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</si>
  <si>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</si>
  <si>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</si>
  <si>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</si>
  <si>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</si>
  <si>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</si>
  <si>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</si>
  <si>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</si>
  <si>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</si>
  <si>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</si>
  <si>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</si>
  <si>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</si>
  <si>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</si>
  <si>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</si>
  <si>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</si>
  <si>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</si>
  <si>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</si>
  <si>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</si>
  <si>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</si>
  <si>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</si>
  <si>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</si>
  <si>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</si>
  <si>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</si>
  <si>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</si>
  <si>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</si>
  <si>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</si>
  <si>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</si>
  <si>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</si>
  <si>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</si>
  <si>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29年度以降、低下傾向が続くなか、令和3年度からは歳出入決算額の増加により改善しているが、使用料収入だけで維持管理費等を賄えていない状況は変わっておらず、引き続き抜本的な経営改善を図っていく必要がある。
　企業債残高対事業規模比率は、全国平均の約6倍と高い比率になっている。
　経費回収率は、平成29年度に農業集落排水の使用料の料金体系を公共下水道事業と合わせたことに伴い、使用料収入が大きく減少している。その結果、全国平均の57.02％を大きく下回る13.96％となっている。
　汚水処理原価は、前年度から比較すると、特定環境保全公共下水道との統合に向けた取組により、汚水処理費用の額が押し上げられている。令和６年度に統合され、一定の効率化が図られる見込みであるが、使用料収入の大きな増収が見込めないことから、更なる施設の効率的な稼働方法など、汚水処理経費の削減に向けた取組を検討していく必要がある。
　施設利用率は、施設の処理能力の半分程度に留まっているが、特定環境保全公共下水道との統合に向けた取組の中で、現在の汚水処理施設から緊急時の一時貯留施設等に改築を行うことで、施設規模の適正化を図っていく。
　水洗化率は、令和元年度からほぼ横ばいの92.19%と全国平均を上回る水準で推移している。特定環境保全公共下水道との統合に向けた取組を通じて、引き続き水洗化率の向上を図っていく。</t>
    <phoneticPr fontId="4"/>
  </si>
  <si>
    <t>　平成29年度に実施した機能診断の結果では、施設は概ね良好な状況であった。そのため、運転上の支障から緊急対応を要する機器等はないと考えるが、今後も定期点検の際には、機器の状況に注視していくこととする。</t>
    <phoneticPr fontId="4"/>
  </si>
  <si>
    <t>　依然として、収支の均衡が図れておらず、単独での持続的な経営は困難な状態が続いている。
　収入については、水洗化率が90%を上回っている中で、今後の使用料収入の大幅な増加が見込めない状況となっている。
　一方、平成29年度に実施した機能診断の結果では、施設は概ね良好な状況であったものの、供用開始から15年以上が経過し、標準的な耐用年数を超える設備が多く存在するため、将来的な改修経費の増大が見込まれる。
　持続可能な経営とするためには、効率的な稼働や汚水処理費の削減など、収支状況の改善に向けた取組を進めることが重要である。なお、現在、経営基盤の強化に向けて、令和６年度の特定環境保全公共下水道との統合に向けて取り組んで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</si>
</sst>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19-4386-B2DB-6FF36B230D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F19-4386-B2DB-6FF36B230D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48.4</c:v>
                </c:pt>
                <c:pt idx="1">
                  <c:v>46.12</c:v>
                </c:pt>
                <c:pt idx="2">
                  <c:v>47.49</c:v>
                </c:pt>
                <c:pt idx="3">
                  <c:v>45.21</c:v>
                </c:pt>
                <c:pt idx="4">
                  <c:v>42.92</c:v>
                </c:pt>
              </c:numCache>
            </c:numRef>
          </c:val>
          <c:extLst>
            <c:ext xmlns:c16="http://schemas.microsoft.com/office/drawing/2014/chart" uri="{C3380CC4-5D6E-409C-BE32-E72D297353CC}">
              <c16:uniqueId val="{00000000-DA1F-403D-A9D5-BD6EB98D353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A1F-403D-A9D5-BD6EB98D353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89.76</c:v>
                </c:pt>
                <c:pt idx="1">
                  <c:v>91.14</c:v>
                </c:pt>
                <c:pt idx="2">
                  <c:v>91.83</c:v>
                </c:pt>
                <c:pt idx="3">
                  <c:v>92.01</c:v>
                </c:pt>
                <c:pt idx="4">
                  <c:v>92.19</c:v>
                </c:pt>
              </c:numCache>
            </c:numRef>
          </c:val>
          <c:extLst>
            <c:ext xmlns:c16="http://schemas.microsoft.com/office/drawing/2014/chart" uri="{C3380CC4-5D6E-409C-BE32-E72D297353CC}">
              <c16:uniqueId val="{00000000-2995-4258-B6C5-AC3DF53832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995-4258-B6C5-AC3DF53832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80.78</c:v>
                </c:pt>
                <c:pt idx="1">
                  <c:v>78</c:v>
                </c:pt>
                <c:pt idx="2">
                  <c:v>76.56</c:v>
                </c:pt>
                <c:pt idx="3">
                  <c:v>90.99</c:v>
                </c:pt>
                <c:pt idx="4">
                  <c:v>90.22</c:v>
                </c:pt>
              </c:numCache>
            </c:numRef>
          </c:val>
          <c:extLst>
            <c:ext xmlns:c16="http://schemas.microsoft.com/office/drawing/2014/chart" uri="{C3380CC4-5D6E-409C-BE32-E72D297353CC}">
              <c16:uniqueId val="{00000000-F30B-4CD3-B25D-C0E6716EE9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B-4CD3-B25D-C0E6716EE9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BC-4787-A08B-1176C96E68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BC-4787-A08B-1176C96E68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C-4E6C-A232-9F63F4B2B0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C-4E6C-A232-9F63F4B2B0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B4-4D37-9DAF-895342E87D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B4-4D37-9DAF-895342E87D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9A-49EB-8382-83477C9336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A-49EB-8382-83477C9336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5697.08</c:v>
                </c:pt>
                <c:pt idx="1">
                  <c:v>5455.79</c:v>
                </c:pt>
                <c:pt idx="2">
                  <c:v>5042.67</c:v>
                </c:pt>
                <c:pt idx="3">
                  <c:v>4985.79</c:v>
                </c:pt>
                <c:pt idx="4">
                  <c:v>4723.03</c:v>
                </c:pt>
              </c:numCache>
            </c:numRef>
          </c:val>
          <c:extLst>
            <c:ext xmlns:c16="http://schemas.microsoft.com/office/drawing/2014/chart" uri="{C3380CC4-5D6E-409C-BE32-E72D297353CC}">
              <c16:uniqueId val="{00000000-0AA2-4CE9-9EEB-7B0DB831C8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AA2-4CE9-9EEB-7B0DB831C8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13.26</c:v>
                </c:pt>
                <c:pt idx="1">
                  <c:v>14.41</c:v>
                </c:pt>
                <c:pt idx="2">
                  <c:v>17.34</c:v>
                </c:pt>
                <c:pt idx="3">
                  <c:v>17.28</c:v>
                </c:pt>
                <c:pt idx="4">
                  <c:v>13.96</c:v>
                </c:pt>
              </c:numCache>
            </c:numRef>
          </c:val>
          <c:extLst>
            <c:ext xmlns:c16="http://schemas.microsoft.com/office/drawing/2014/chart" uri="{C3380CC4-5D6E-409C-BE32-E72D297353CC}">
              <c16:uniqueId val="{00000000-B746-4FC9-A4B0-398CBFF110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746-4FC9-A4B0-398CBFF110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846.42</c:v>
                </c:pt>
                <c:pt idx="1">
                  <c:v>791.27</c:v>
                </c:pt>
                <c:pt idx="2">
                  <c:v>671.71</c:v>
                </c:pt>
                <c:pt idx="3">
                  <c:v>668.11</c:v>
                </c:pt>
                <c:pt idx="4">
                  <c:v>828.76</c:v>
                </c:pt>
              </c:numCache>
            </c:numRef>
          </c:val>
          <c:extLst>
            <c:ext xmlns:c16="http://schemas.microsoft.com/office/drawing/2014/chart" uri="{C3380CC4-5D6E-409C-BE32-E72D297353CC}">
              <c16:uniqueId val="{00000000-8459-45C1-BAAC-56BC770677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459-45C1-BAAC-56BC770677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1" zoomScale="130" zoomScaleNormal="130" workbookViewId="0">
      <selection activeCell="BK66" sqref="BK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1385190</v>
      </c>
      <c r="AM8" s="42"/>
      <c r="AN8" s="42"/>
      <c r="AO8" s="42"/>
      <c r="AP8" s="42"/>
      <c r="AQ8" s="42"/>
      <c r="AR8" s="42"/>
      <c r="AS8" s="42"/>
      <c r="AT8" s="35">
        <f>データ!T6</f>
        <v>827.83</v>
      </c>
      <c r="AU8" s="35"/>
      <c r="AV8" s="35"/>
      <c r="AW8" s="35"/>
      <c r="AX8" s="35"/>
      <c r="AY8" s="35"/>
      <c r="AZ8" s="35"/>
      <c r="BA8" s="35"/>
      <c r="BB8" s="35">
        <f>データ!U6</f>
        <v>1673.28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0.03</v>
      </c>
      <c r="Q10" s="35"/>
      <c r="R10" s="35"/>
      <c r="S10" s="35"/>
      <c r="T10" s="35"/>
      <c r="U10" s="35"/>
      <c r="V10" s="35"/>
      <c r="W10" s="35">
        <f>データ!Q6</f>
        <v>98.89</v>
      </c>
      <c r="X10" s="35"/>
      <c r="Y10" s="35"/>
      <c r="Z10" s="35"/>
      <c r="AA10" s="35"/>
      <c r="AB10" s="35"/>
      <c r="AC10" s="35"/>
      <c r="AD10" s="42">
        <f>データ!R6</f>
        <v>1830</v>
      </c>
      <c r="AE10" s="42"/>
      <c r="AF10" s="42"/>
      <c r="AG10" s="42"/>
      <c r="AH10" s="42"/>
      <c r="AI10" s="42"/>
      <c r="AJ10" s="42"/>
      <c r="AK10" s="2"/>
      <c r="AL10" s="42">
        <f>データ!V6</f>
        <v>384</v>
      </c>
      <c r="AM10" s="42"/>
      <c r="AN10" s="42"/>
      <c r="AO10" s="42"/>
      <c r="AP10" s="42"/>
      <c r="AQ10" s="42"/>
      <c r="AR10" s="42"/>
      <c r="AS10" s="42"/>
      <c r="AT10" s="35">
        <f>データ!W6</f>
        <v>0.21</v>
      </c>
      <c r="AU10" s="35"/>
      <c r="AV10" s="35"/>
      <c r="AW10" s="35"/>
      <c r="AX10" s="35"/>
      <c r="AY10" s="35"/>
      <c r="AZ10" s="35"/>
      <c r="BA10" s="35"/>
      <c r="BB10" s="35">
        <f>データ!X6</f>
        <v>1828.57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hBK0ZqI4wvJeSHosiltbLo6bJus9S+c9/fisoRNAQKFgdkLaILGs3w6KNEGL7tZ7TacTmcQRevUh39IdZg8XkQ==" saltValue="MZ8Ao+ua8fRJOI4Gg4wx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261009</v>
      </c>
      <c r="D6" s="19">
        <f t="shared" si="3"/>
        <v>47</v>
      </c>
      <c r="E6" s="19">
        <f t="shared" si="3"/>
        <v>17</v>
      </c>
      <c r="F6" s="19">
        <f t="shared" si="3"/>
        <v>5</v>
      </c>
      <c r="G6" s="19">
        <f t="shared" si="3"/>
        <v>0</v>
      </c>
      <c r="H6" s="19" t="str">
        <f t="shared" si="3"/>
        <v>京都府　京都市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0.03</v>
      </c>
      <c r="Q6" s="20">
        <f t="shared" si="3"/>
        <v>98.89</v>
      </c>
      <c r="R6" s="20">
        <f t="shared" si="3"/>
        <v>1830</v>
      </c>
      <c r="S6" s="20">
        <f t="shared" si="3"/>
        <v>1385190</v>
      </c>
      <c r="T6" s="20">
        <f t="shared" si="3"/>
        <v>827.83</v>
      </c>
      <c r="U6" s="20">
        <f t="shared" si="3"/>
        <v>1673.28</v>
      </c>
      <c r="V6" s="20">
        <f t="shared" si="3"/>
        <v>384</v>
      </c>
      <c r="W6" s="20">
        <f t="shared" si="3"/>
        <v>0.21</v>
      </c>
      <c r="X6" s="20">
        <f t="shared" si="3"/>
        <v>1828.57</v>
      </c>
      <c r="Y6" s="21">
        <f>IF(Y7="",NA(),Y7)</f>
        <v>80.78</v>
      </c>
      <c r="Z6" s="21">
        <f t="shared" ref="Z6:AH6" si="4">IF(Z7="",NA(),Z7)</f>
        <v>78</v>
      </c>
      <c r="AA6" s="21">
        <f t="shared" si="4"/>
        <v>76.56</v>
      </c>
      <c r="AB6" s="21">
        <f t="shared" si="4"/>
        <v>90.99</v>
      </c>
      <c r="AC6" s="21">
        <f t="shared" si="4"/>
        <v>90.22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5697.08</v>
      </c>
      <c r="BG6" s="21">
        <f t="shared" ref="BG6:BO6" si="7">IF(BG7="",NA(),BG7)</f>
        <v>5455.79</v>
      </c>
      <c r="BH6" s="21">
        <f t="shared" si="7"/>
        <v>5042.67</v>
      </c>
      <c r="BI6" s="21">
        <f t="shared" si="7"/>
        <v>4985.79</v>
      </c>
      <c r="BJ6" s="21">
        <f t="shared" si="7"/>
        <v>4723.03</v>
      </c>
      <c r="BK6" s="21">
        <f t="shared" si="7"/>
        <v>789.46</v>
      </c>
      <c r="BL6" s="21">
        <f t="shared" si="7"/>
        <v>826.83</v>
      </c>
      <c r="BM6" s="21">
        <f t="shared" si="7"/>
        <v>867.83</v>
      </c>
      <c r="BN6" s="21">
        <f t="shared" si="7"/>
        <v>791.76</v>
      </c>
      <c r="BO6" s="21">
        <f t="shared" si="7"/>
        <v>900.82</v>
      </c>
      <c r="BP6" s="20" t="str">
        <f>IF(BP7="","",IF(BP7="-","【-】","【"&amp;SUBSTITUTE(TEXT(BP7,"#,##0.00"),"-","△")&amp;"】"))</f>
        <v>【809.19】</v>
      </c>
      <c r="BQ6" s="21">
        <f>IF(BQ7="",NA(),BQ7)</f>
        <v>13.26</v>
      </c>
      <c r="BR6" s="21">
        <f t="shared" ref="BR6:BZ6" si="8">IF(BR7="",NA(),BR7)</f>
        <v>14.41</v>
      </c>
      <c r="BS6" s="21">
        <f t="shared" si="8"/>
        <v>17.34</v>
      </c>
      <c r="BT6" s="21">
        <f t="shared" si="8"/>
        <v>17.28</v>
      </c>
      <c r="BU6" s="21">
        <f t="shared" si="8"/>
        <v>13.96</v>
      </c>
      <c r="BV6" s="21">
        <f t="shared" si="8"/>
        <v>57.77</v>
      </c>
      <c r="BW6" s="21">
        <f t="shared" si="8"/>
        <v>57.31</v>
      </c>
      <c r="BX6" s="21">
        <f t="shared" si="8"/>
        <v>57.08</v>
      </c>
      <c r="BY6" s="21">
        <f t="shared" si="8"/>
        <v>56.26</v>
      </c>
      <c r="BZ6" s="21">
        <f t="shared" si="8"/>
        <v>52.94</v>
      </c>
      <c r="CA6" s="20" t="str">
        <f>IF(CA7="","",IF(CA7="-","【-】","【"&amp;SUBSTITUTE(TEXT(CA7,"#,##0.00"),"-","△")&amp;"】"))</f>
        <v>【57.02】</v>
      </c>
      <c r="CB6" s="21">
        <f>IF(CB7="",NA(),CB7)</f>
        <v>846.42</v>
      </c>
      <c r="CC6" s="21">
        <f t="shared" ref="CC6:CK6" si="9">IF(CC7="",NA(),CC7)</f>
        <v>791.27</v>
      </c>
      <c r="CD6" s="21">
        <f t="shared" si="9"/>
        <v>671.71</v>
      </c>
      <c r="CE6" s="21">
        <f t="shared" si="9"/>
        <v>668.11</v>
      </c>
      <c r="CF6" s="21">
        <f t="shared" si="9"/>
        <v>828.76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48.4</v>
      </c>
      <c r="CN6" s="21">
        <f t="shared" ref="CN6:CV6" si="10">IF(CN7="",NA(),CN7)</f>
        <v>46.12</v>
      </c>
      <c r="CO6" s="21">
        <f t="shared" si="10"/>
        <v>47.49</v>
      </c>
      <c r="CP6" s="21">
        <f t="shared" si="10"/>
        <v>45.21</v>
      </c>
      <c r="CQ6" s="21">
        <f t="shared" si="10"/>
        <v>42.92</v>
      </c>
      <c r="CR6" s="21">
        <f t="shared" si="10"/>
        <v>50.68</v>
      </c>
      <c r="CS6" s="21">
        <f t="shared" si="10"/>
        <v>50.14</v>
      </c>
      <c r="CT6" s="21">
        <f t="shared" si="10"/>
        <v>54.83</v>
      </c>
      <c r="CU6" s="21">
        <f t="shared" si="10"/>
        <v>66.53</v>
      </c>
      <c r="CV6" s="21">
        <f t="shared" si="10"/>
        <v>52.35</v>
      </c>
      <c r="CW6" s="20" t="str">
        <f>IF(CW7="","",IF(CW7="-","【-】","【"&amp;SUBSTITUTE(TEXT(CW7,"#,##0.00"),"-","△")&amp;"】"))</f>
        <v>【52.55】</v>
      </c>
      <c r="CX6" s="21">
        <f>IF(CX7="",NA(),CX7)</f>
        <v>89.76</v>
      </c>
      <c r="CY6" s="21">
        <f t="shared" ref="CY6:DG6" si="11">IF(CY7="",NA(),CY7)</f>
        <v>91.14</v>
      </c>
      <c r="CZ6" s="21">
        <f t="shared" si="11"/>
        <v>91.83</v>
      </c>
      <c r="DA6" s="21">
        <f t="shared" si="11"/>
        <v>92.01</v>
      </c>
      <c r="DB6" s="21">
        <f t="shared" si="11"/>
        <v>92.19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261009</v>
      </c>
      <c r="D7" s="23">
        <v>47</v>
      </c>
      <c r="E7" s="23">
        <v>17</v>
      </c>
      <c r="F7" s="23">
        <v>5</v>
      </c>
      <c r="G7" s="23">
        <v>0</v>
      </c>
      <c r="H7" s="23" t="s">
        <v>97</v>
      </c>
      <c r="I7" s="23" t="s">
        <v>98</v>
      </c>
      <c r="J7" s="23" t="s">
        <v>99</v>
      </c>
      <c r="K7" s="23" t="s">
        <v>100</v>
      </c>
      <c r="L7" s="23" t="s">
        <v>101</v>
      </c>
      <c r="M7" s="23" t="s">
        <v>102</v>
      </c>
      <c r="N7" s="24" t="s">
        <v>103</v>
      </c>
      <c r="O7" s="24" t="s">
        <v>104</v>
      </c>
      <c r="P7" s="24">
        <v>0.03</v>
      </c>
      <c r="Q7" s="24">
        <v>98.89</v>
      </c>
      <c r="R7" s="24">
        <v>1830</v>
      </c>
      <c r="S7" s="24">
        <v>1385190</v>
      </c>
      <c r="T7" s="24">
        <v>827.83</v>
      </c>
      <c r="U7" s="24">
        <v>1673.28</v>
      </c>
      <c r="V7" s="24">
        <v>384</v>
      </c>
      <c r="W7" s="24">
        <v>0.21</v>
      </c>
      <c r="X7" s="24">
        <v>1828.57</v>
      </c>
      <c r="Y7" s="24">
        <v>80.78</v>
      </c>
      <c r="Z7" s="24">
        <v>78</v>
      </c>
      <c r="AA7" s="24">
        <v>76.56</v>
      </c>
      <c r="AB7" s="24">
        <v>90.99</v>
      </c>
      <c r="AC7" s="24">
        <v>90.22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5697.08</v>
      </c>
      <c r="BG7" s="24">
        <v>5455.79</v>
      </c>
      <c r="BH7" s="24">
        <v>5042.67</v>
      </c>
      <c r="BI7" s="24">
        <v>4985.79</v>
      </c>
      <c r="BJ7" s="24">
        <v>4723.03</v>
      </c>
      <c r="BK7" s="24">
        <v>789.46</v>
      </c>
      <c r="BL7" s="24">
        <v>826.83</v>
      </c>
      <c r="BM7" s="24">
        <v>867.83</v>
      </c>
      <c r="BN7" s="24">
        <v>791.76</v>
      </c>
      <c r="BO7" s="24">
        <v>900.82</v>
      </c>
      <c r="BP7" s="24">
        <v>809.19</v>
      </c>
      <c r="BQ7" s="24">
        <v>13.26</v>
      </c>
      <c r="BR7" s="24">
        <v>14.41</v>
      </c>
      <c r="BS7" s="24">
        <v>17.34</v>
      </c>
      <c r="BT7" s="24">
        <v>17.28</v>
      </c>
      <c r="BU7" s="24">
        <v>13.96</v>
      </c>
      <c r="BV7" s="24">
        <v>57.77</v>
      </c>
      <c r="BW7" s="24">
        <v>57.31</v>
      </c>
      <c r="BX7" s="24">
        <v>57.08</v>
      </c>
      <c r="BY7" s="24">
        <v>56.26</v>
      </c>
      <c r="BZ7" s="24">
        <v>52.94</v>
      </c>
      <c r="CA7" s="24">
        <v>57.02</v>
      </c>
      <c r="CB7" s="24">
        <v>846.42</v>
      </c>
      <c r="CC7" s="24">
        <v>791.27</v>
      </c>
      <c r="CD7" s="24">
        <v>671.71</v>
      </c>
      <c r="CE7" s="24">
        <v>668.11</v>
      </c>
      <c r="CF7" s="24">
        <v>828.76</v>
      </c>
      <c r="CG7" s="24">
        <v>274.35000000000002</v>
      </c>
      <c r="CH7" s="24">
        <v>273.52</v>
      </c>
      <c r="CI7" s="24">
        <v>274.99</v>
      </c>
      <c r="CJ7" s="24">
        <v>282.08999999999997</v>
      </c>
      <c r="CK7" s="24">
        <v>303.27999999999997</v>
      </c>
      <c r="CL7" s="24">
        <v>273.68</v>
      </c>
      <c r="CM7" s="24">
        <v>48.4</v>
      </c>
      <c r="CN7" s="24">
        <v>46.12</v>
      </c>
      <c r="CO7" s="24">
        <v>47.49</v>
      </c>
      <c r="CP7" s="24">
        <v>45.21</v>
      </c>
      <c r="CQ7" s="24">
        <v>42.92</v>
      </c>
      <c r="CR7" s="24">
        <v>50.68</v>
      </c>
      <c r="CS7" s="24">
        <v>50.14</v>
      </c>
      <c r="CT7" s="24">
        <v>54.83</v>
      </c>
      <c r="CU7" s="24">
        <v>66.53</v>
      </c>
      <c r="CV7" s="24">
        <v>52.35</v>
      </c>
      <c r="CW7" s="24">
        <v>52.55</v>
      </c>
      <c r="CX7" s="24">
        <v>89.76</v>
      </c>
      <c r="CY7" s="24">
        <v>91.14</v>
      </c>
      <c r="CZ7" s="24">
        <v>91.83</v>
      </c>
      <c r="DA7" s="24">
        <v>92.01</v>
      </c>
      <c r="DB7" s="24">
        <v>92.19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2024-02-01T07:51:34Z</cp:lastPrinted>
  <dcterms:created xsi:type="dcterms:W3CDTF">2023-12-12T02:54:50Z</dcterms:created>
  <dcterms:modified xsi:type="dcterms:W3CDTF">2024-02-01T07:53:25Z</dcterms:modified>
  <cp:category/>
</cp:coreProperties>
</file>