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1_水道（法適）\05 団体からの分析結果提出\02_指定都市\"/>
    </mc:Choice>
  </mc:AlternateContent>
  <xr:revisionPtr revIDLastSave="0" documentId="13_ncr:1_{91C9987E-C9E4-4567-9202-AF09C39788D3}" xr6:coauthVersionLast="36" xr6:coauthVersionMax="36" xr10:uidLastSave="{00000000-0000-0000-0000-000000000000}"/>
  <workbookProtection workbookAlgorithmName="SHA-512" workbookHashValue="idUbZRFg7L3M4JnR8humEhzXtN/E7crWVUWch+OOKGo98RumnZh7ZMIwqsr1H+SLqhmdAchn2KEIkK2cXDyWXg==" workbookSaltValue="faPmtXH/ABaFfZKCvQ0bJA==" workbookSpinCount="100000" lockStructure="1"/>
  <bookViews>
    <workbookView xWindow="0" yWindow="0" windowWidth="19200" windowHeight="80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B10" i="4"/>
  <c r="BB8" i="4"/>
  <c r="AT8" i="4"/>
  <c r="W8" i="4"/>
  <c r="P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<sst xmlns="http://schemas.openxmlformats.org/spreadsheetml/2006/main" count="228" uniqueCount="114">
  <si>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</si>
  <si>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</si>
  <si>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</si>
  <si>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</si>
  <si>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</si>
  <si>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</si>
  <si>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</si>
  <si>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</si>
  <si>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</si>
  <si>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</si>
  <si>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</si>
  <si>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</si>
  <si>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</si>
  <si>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</si>
  <si>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</si>
  <si>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</si>
  <si>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</si>
  <si>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</si>
  <si>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</si>
  <si>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</si>
  <si>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</si>
  <si>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</si>
  <si>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</si>
  <si>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</si>
  <si>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</si>
  <si>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</si>
  <si>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</si>
  <si>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</si>
  <si>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</si>
  <si>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</si>
  <si>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</si>
  <si>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</si>
  <si>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</si>
  <si>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</si>
  <si>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</si>
  <si>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</si>
  <si>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</si>
  <si>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</si>
  <si>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</si>
  <si>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</si>
  <si>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</si>
  <si>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</si>
  <si>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</si>
  <si>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</si>
  <si>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</si>
  <si>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</si>
  <si>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</si>
  <si>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</si>
  <si>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</si>
  <si>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</si>
  <si>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</si>
  <si>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</si>
  <si>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</si>
  <si>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</si>
  <si>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</si>
  <si>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</si>
  <si>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</si>
  <si>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</si>
  <si>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</si>
  <si>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</si>
  <si>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</si>
  <si>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</si>
  <si>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</si>
  <si>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</si>
  <si>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</si>
  <si>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</si>
  <si>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</si>
  <si>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</si>
  <si>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</si>
  <si>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</si>
  <si>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</si>
  <si>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</si>
  <si>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</si>
  <si>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</si>
  <si>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</si>
  <si>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</si>
  <si>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</si>
  <si>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</si>
  <si>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</si>
  <si>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</si>
  <si>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</si>
  <si>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</si>
  <si>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</si>
  <si>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</si>
  <si>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</si>
  <si>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</si>
  <si>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</si>
  <si>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</si>
  <si>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</si>
  <si>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</si>
  <si>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</si>
  <si>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</si>
  <si>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</si>
  <si>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</si>
  <si>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</si>
  <si>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</si>
  <si>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</si>
  <si>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</si>
  <si>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</si>
  <si>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</si>
  <si>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</si>
  <si>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</si>
  <si>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</si>
  <si>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</si>
  <si>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</si>
  <si>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</si>
  <si>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</si>
  <si>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</si>
  <si>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</si>
  <si>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</si>
  <si>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</si>
  <si>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・①有形固定資産減価償却率は、資産の減価償却がどの程度進んでいるか、また、②管路経年化率は法定耐用年数を超過した管路の割合を示す指標です。
  どちらも類似団体と比べて高くなっており、アセットマネジメントの取組により施設の実質的な更新時期を見据えつつ、順次更新等を行っていく必要があります。
・③管路更新率は、管路の更新ペースが把握できる指標です。近年においては、経年管路の更新を着実に進めており、類似団体と同程度の水準となっています。
 なお、平成30年度については、29年度に現場施工は完了したものの、埋戻材料に係る履行確認により、30年度に繰り越した更新延長44km（更新率0.84%）を含む94km（更新率1.80%）となっているため、他の年度より高くなっています。</t>
    <phoneticPr fontId="4"/>
  </si>
  <si>
    <t>経営の健全性・効率性の指標については、電気料金の高騰等による経常費用の大幅な増加や、水道料金の基本料金の減額措置の影響等により、令和４年度は経常収支比率や料金回収率が前年度を下回りましたが、これまで全体的なコストの低減に努めてきたことから、類似団体と比べて概ね良好な状況です。
老朽化の状況の指標については、管路等の老朽化により類似団体と比べて高くなっており、水道施設の耐震整備と併せて積極的に管路更新を促進していく必要があります。
今後については、給水収益の元となる水需要が引き続き減少傾向で推移していく見込みである一方、南海トラフ巨大地震対策として管路更新等に多額の事業費が必要であるため、経常収支比率や給水原価などの指標は悪化することが想定されますが、基幹管路の更新等への官民連携手法の導入やＩＣＴを活用した業務改革など、経営改善の取組を一層強化し、持続的な事業運営を行っていきます。</t>
    <rPh sb="191" eb="192">
      <t>アワ</t>
    </rPh>
    <phoneticPr fontId="4"/>
  </si>
  <si>
    <t>・①経常収支比率は、黒字であれば100％以上となる指標です。水道使用量の回復基調に伴い経常収益が増加したものの、電力料金の高騰等により費用が増加したため、前年度に比べて悪化しました。しかしながら、類似団体と比べると経常収支比率は高く、事業の効率的運営に努めてきた結果100％を超えています。
・②累積欠損金は発生していません。
・③流動比率は、当座の支払能力を表す指標で、100％以上であることが必要です。類似団体と比べて低いものの、常に100％を上回っています。
・④企業債残高対給水収益比率は、企業債残高の規模を示す指標です。類似団体と同水準となっています。
・⑤料金回収率は、100％以上であれば健全な指標です。令和４年度は水道料金減額措置を行ったことにより数値が悪化しました。しかしながら、類似団体と比べると料金回収率は高く、常に100％を上回っています。
・⑥給水原価は、有収水量（料金の対象となった水量）１㎥当たりにかかる費用を表す指標です。類似団体と比べて低い原価を維持しているものの、電気料金の高騰等により費用が増加したため、前年度に比べて給水原価の値が上昇しています。
・⑦施設利用率は、高いほど健全な指標です。類似団体と比べて低く、50％を下回る水準であり、給水能力に余裕が生じている状況となっています。
・⑧有収率は、100％に近いほど健全な指標です。これまで管路の計画的漏水調査や、メータの不感率調査などに取り組んだ結果、昨年度と比べて改善したものの、依然として類似団体と比べて低い水準となっています。</t>
    <rPh sb="410" eb="411">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</si>
</sst>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1.8</c:v>
                </c:pt>
                <c:pt idx="1">
                  <c:v>1.17</c:v>
                </c:pt>
                <c:pt idx="2">
                  <c:v>1.1000000000000001</c:v>
                </c:pt>
                <c:pt idx="3">
                  <c:v>1</c:v>
                </c:pt>
                <c:pt idx="4">
                  <c:v>1.07</c:v>
                </c:pt>
              </c:numCache>
            </c:numRef>
          </c:val>
          <c:extLst>
            <c:ext xmlns:c16="http://schemas.microsoft.com/office/drawing/2014/chart" uri="{C3380CC4-5D6E-409C-BE32-E72D297353CC}">
              <c16:uniqueId val="{00000000-1E6A-4EE0-AA85-A8E4847539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1E6A-4EE0-AA85-A8E4847539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45.75</c:v>
                </c:pt>
                <c:pt idx="1">
                  <c:v>45.65</c:v>
                </c:pt>
                <c:pt idx="2">
                  <c:v>44.87</c:v>
                </c:pt>
                <c:pt idx="3">
                  <c:v>44.2</c:v>
                </c:pt>
                <c:pt idx="4">
                  <c:v>44.7</c:v>
                </c:pt>
              </c:numCache>
            </c:numRef>
          </c:val>
          <c:extLst>
            <c:ext xmlns:c16="http://schemas.microsoft.com/office/drawing/2014/chart" uri="{C3380CC4-5D6E-409C-BE32-E72D297353CC}">
              <c16:uniqueId val="{00000000-12C8-47E2-9699-5C72E88AF9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12C8-47E2-9699-5C72E88AF9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91.53</c:v>
                </c:pt>
                <c:pt idx="1">
                  <c:v>91.51</c:v>
                </c:pt>
                <c:pt idx="2">
                  <c:v>90.86</c:v>
                </c:pt>
                <c:pt idx="3">
                  <c:v>91.54</c:v>
                </c:pt>
                <c:pt idx="4">
                  <c:v>91.58</c:v>
                </c:pt>
              </c:numCache>
            </c:numRef>
          </c:val>
          <c:extLst>
            <c:ext xmlns:c16="http://schemas.microsoft.com/office/drawing/2014/chart" uri="{C3380CC4-5D6E-409C-BE32-E72D297353CC}">
              <c16:uniqueId val="{00000000-715F-444C-960F-8338131A59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715F-444C-960F-8338131A59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129.83000000000001</c:v>
                </c:pt>
                <c:pt idx="1">
                  <c:v>128.1</c:v>
                </c:pt>
                <c:pt idx="2">
                  <c:v>107.69</c:v>
                </c:pt>
                <c:pt idx="3">
                  <c:v>117.62</c:v>
                </c:pt>
                <c:pt idx="4">
                  <c:v>114.63</c:v>
                </c:pt>
              </c:numCache>
            </c:numRef>
          </c:val>
          <c:extLst>
            <c:ext xmlns:c16="http://schemas.microsoft.com/office/drawing/2014/chart" uri="{C3380CC4-5D6E-409C-BE32-E72D297353CC}">
              <c16:uniqueId val="{00000000-F8A8-4B26-8F16-7D56FAA17C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F8A8-4B26-8F16-7D56FAA17C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52.54</c:v>
                </c:pt>
                <c:pt idx="1">
                  <c:v>53.33</c:v>
                </c:pt>
                <c:pt idx="2">
                  <c:v>54.25</c:v>
                </c:pt>
                <c:pt idx="3">
                  <c:v>55.19</c:v>
                </c:pt>
                <c:pt idx="4">
                  <c:v>54.25</c:v>
                </c:pt>
              </c:numCache>
            </c:numRef>
          </c:val>
          <c:extLst>
            <c:ext xmlns:c16="http://schemas.microsoft.com/office/drawing/2014/chart" uri="{C3380CC4-5D6E-409C-BE32-E72D297353CC}">
              <c16:uniqueId val="{00000000-2F67-4477-A59E-24B42050AB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2F67-4477-A59E-24B42050AB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47.97</c:v>
                </c:pt>
                <c:pt idx="1">
                  <c:v>49.25</c:v>
                </c:pt>
                <c:pt idx="2">
                  <c:v>50.99</c:v>
                </c:pt>
                <c:pt idx="3">
                  <c:v>51.81</c:v>
                </c:pt>
                <c:pt idx="4">
                  <c:v>52.41</c:v>
                </c:pt>
              </c:numCache>
            </c:numRef>
          </c:val>
          <c:extLst>
            <c:ext xmlns:c16="http://schemas.microsoft.com/office/drawing/2014/chart" uri="{C3380CC4-5D6E-409C-BE32-E72D297353CC}">
              <c16:uniqueId val="{00000000-04F8-4F03-A8F5-00FA594A36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04F8-4F03-A8F5-00FA594A36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AB-4D85-B35D-95E756EE13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AB-4D85-B35D-95E756EE13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165.18</c:v>
                </c:pt>
                <c:pt idx="1">
                  <c:v>164.02</c:v>
                </c:pt>
                <c:pt idx="2">
                  <c:v>146.69999999999999</c:v>
                </c:pt>
                <c:pt idx="3">
                  <c:v>149.52000000000001</c:v>
                </c:pt>
                <c:pt idx="4">
                  <c:v>146.62</c:v>
                </c:pt>
              </c:numCache>
            </c:numRef>
          </c:val>
          <c:extLst>
            <c:ext xmlns:c16="http://schemas.microsoft.com/office/drawing/2014/chart" uri="{C3380CC4-5D6E-409C-BE32-E72D297353CC}">
              <c16:uniqueId val="{00000000-8620-40FA-87B2-131B99CAA3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8620-40FA-87B2-131B99CAA3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222.5</c:v>
                </c:pt>
                <c:pt idx="1">
                  <c:v>197.36</c:v>
                </c:pt>
                <c:pt idx="2">
                  <c:v>222.57</c:v>
                </c:pt>
                <c:pt idx="3">
                  <c:v>191.25</c:v>
                </c:pt>
                <c:pt idx="4">
                  <c:v>191.86</c:v>
                </c:pt>
              </c:numCache>
            </c:numRef>
          </c:val>
          <c:extLst>
            <c:ext xmlns:c16="http://schemas.microsoft.com/office/drawing/2014/chart" uri="{C3380CC4-5D6E-409C-BE32-E72D297353CC}">
              <c16:uniqueId val="{00000000-5583-4433-9EDE-DF3228A2C6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5583-4433-9EDE-DF3228A2C6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124.15</c:v>
                </c:pt>
                <c:pt idx="1">
                  <c:v>121.06</c:v>
                </c:pt>
                <c:pt idx="2">
                  <c:v>101.27</c:v>
                </c:pt>
                <c:pt idx="3">
                  <c:v>111.68</c:v>
                </c:pt>
                <c:pt idx="4">
                  <c:v>100.17</c:v>
                </c:pt>
              </c:numCache>
            </c:numRef>
          </c:val>
          <c:extLst>
            <c:ext xmlns:c16="http://schemas.microsoft.com/office/drawing/2014/chart" uri="{C3380CC4-5D6E-409C-BE32-E72D297353CC}">
              <c16:uniqueId val="{00000000-C2F4-407C-9AFB-C797969AC9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C2F4-407C-9AFB-C797969AC9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129.16</c:v>
                </c:pt>
                <c:pt idx="1">
                  <c:v>131.87</c:v>
                </c:pt>
                <c:pt idx="2">
                  <c:v>134.59</c:v>
                </c:pt>
                <c:pt idx="3">
                  <c:v>133.66999999999999</c:v>
                </c:pt>
                <c:pt idx="4">
                  <c:v>141.46</c:v>
                </c:pt>
              </c:numCache>
            </c:numRef>
          </c:val>
          <c:extLst>
            <c:ext xmlns:c16="http://schemas.microsoft.com/office/drawing/2014/chart" uri="{C3380CC4-5D6E-409C-BE32-E72D297353CC}">
              <c16:uniqueId val="{00000000-0109-431D-8789-900B8D47A4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0109-431D-8789-900B8D47A4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110" zoomScaleNormal="40" zoomScaleSheetLayoutView="11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大阪市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2741587</v>
      </c>
      <c r="AM8" s="45"/>
      <c r="AN8" s="45"/>
      <c r="AO8" s="45"/>
      <c r="AP8" s="45"/>
      <c r="AQ8" s="45"/>
      <c r="AR8" s="45"/>
      <c r="AS8" s="45"/>
      <c r="AT8" s="46">
        <f>データ!$S$6</f>
        <v>225.33</v>
      </c>
      <c r="AU8" s="47"/>
      <c r="AV8" s="47"/>
      <c r="AW8" s="47"/>
      <c r="AX8" s="47"/>
      <c r="AY8" s="47"/>
      <c r="AZ8" s="47"/>
      <c r="BA8" s="47"/>
      <c r="BB8" s="48">
        <f>データ!$T$6</f>
        <v>12166.99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71.11</v>
      </c>
      <c r="J10" s="47"/>
      <c r="K10" s="47"/>
      <c r="L10" s="47"/>
      <c r="M10" s="47"/>
      <c r="N10" s="47"/>
      <c r="O10" s="81"/>
      <c r="P10" s="48">
        <f>データ!$P$6</f>
        <v>100.56</v>
      </c>
      <c r="Q10" s="48"/>
      <c r="R10" s="48"/>
      <c r="S10" s="48"/>
      <c r="T10" s="48"/>
      <c r="U10" s="48"/>
      <c r="V10" s="48"/>
      <c r="W10" s="45">
        <f>データ!$Q$6</f>
        <v>2112</v>
      </c>
      <c r="X10" s="45"/>
      <c r="Y10" s="45"/>
      <c r="Z10" s="45"/>
      <c r="AA10" s="45"/>
      <c r="AB10" s="45"/>
      <c r="AC10" s="45"/>
      <c r="AD10" s="2"/>
      <c r="AE10" s="2"/>
      <c r="AF10" s="2"/>
      <c r="AG10" s="2"/>
      <c r="AH10" s="2"/>
      <c r="AI10" s="2"/>
      <c r="AJ10" s="2"/>
      <c r="AK10" s="2"/>
      <c r="AL10" s="45">
        <f>データ!$U$6</f>
        <v>2760091</v>
      </c>
      <c r="AM10" s="45"/>
      <c r="AN10" s="45"/>
      <c r="AO10" s="45"/>
      <c r="AP10" s="45"/>
      <c r="AQ10" s="45"/>
      <c r="AR10" s="45"/>
      <c r="AS10" s="45"/>
      <c r="AT10" s="46">
        <f>データ!$V$6</f>
        <v>225.33</v>
      </c>
      <c r="AU10" s="47"/>
      <c r="AV10" s="47"/>
      <c r="AW10" s="47"/>
      <c r="AX10" s="47"/>
      <c r="AY10" s="47"/>
      <c r="AZ10" s="47"/>
      <c r="BA10" s="47"/>
      <c r="BB10" s="48">
        <f>データ!$W$6</f>
        <v>12249.11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20.149999999999999"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20.149999999999999"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36.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Ewu6lsHme/0eN18HqHnXxwuZ05AcsaLpkO1z8nx+sA1QS3A9JPXEWVaCW9srqkikFtvRhRP7eDxuOZAq3L9w==" saltValue="P+pap6/6SVL49X3UGdV8k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271004</v>
      </c>
      <c r="D6" s="20">
        <f t="shared" si="3"/>
        <v>46</v>
      </c>
      <c r="E6" s="20">
        <f t="shared" si="3"/>
        <v>1</v>
      </c>
      <c r="F6" s="20">
        <f t="shared" si="3"/>
        <v>0</v>
      </c>
      <c r="G6" s="20">
        <f t="shared" si="3"/>
        <v>1</v>
      </c>
      <c r="H6" s="20" t="str">
        <f t="shared" si="3"/>
        <v>大阪府　大阪市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71.11</v>
      </c>
      <c r="P6" s="21">
        <f t="shared" si="3"/>
        <v>100.56</v>
      </c>
      <c r="Q6" s="21">
        <f t="shared" si="3"/>
        <v>2112</v>
      </c>
      <c r="R6" s="21">
        <f t="shared" si="3"/>
        <v>2741587</v>
      </c>
      <c r="S6" s="21">
        <f t="shared" si="3"/>
        <v>225.33</v>
      </c>
      <c r="T6" s="21">
        <f t="shared" si="3"/>
        <v>12166.99</v>
      </c>
      <c r="U6" s="21">
        <f t="shared" si="3"/>
        <v>2760091</v>
      </c>
      <c r="V6" s="21">
        <f t="shared" si="3"/>
        <v>225.33</v>
      </c>
      <c r="W6" s="21">
        <f t="shared" si="3"/>
        <v>12249.11</v>
      </c>
      <c r="X6" s="22">
        <f>IF(X7="",NA(),X7)</f>
        <v>129.83000000000001</v>
      </c>
      <c r="Y6" s="22">
        <f t="shared" ref="Y6:AG6" si="4">IF(Y7="",NA(),Y7)</f>
        <v>128.1</v>
      </c>
      <c r="Z6" s="22">
        <f t="shared" si="4"/>
        <v>107.69</v>
      </c>
      <c r="AA6" s="22">
        <f t="shared" si="4"/>
        <v>117.62</v>
      </c>
      <c r="AB6" s="22">
        <f t="shared" si="4"/>
        <v>114.63</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165.18</v>
      </c>
      <c r="AU6" s="22">
        <f t="shared" ref="AU6:BC6" si="6">IF(AU7="",NA(),AU7)</f>
        <v>164.02</v>
      </c>
      <c r="AV6" s="22">
        <f t="shared" si="6"/>
        <v>146.69999999999999</v>
      </c>
      <c r="AW6" s="22">
        <f t="shared" si="6"/>
        <v>149.52000000000001</v>
      </c>
      <c r="AX6" s="22">
        <f t="shared" si="6"/>
        <v>146.62</v>
      </c>
      <c r="AY6" s="22">
        <f t="shared" si="6"/>
        <v>166.51</v>
      </c>
      <c r="AZ6" s="22">
        <f t="shared" si="6"/>
        <v>172.47</v>
      </c>
      <c r="BA6" s="22">
        <f t="shared" si="6"/>
        <v>170.76</v>
      </c>
      <c r="BB6" s="22">
        <f t="shared" si="6"/>
        <v>169.11</v>
      </c>
      <c r="BC6" s="22">
        <f t="shared" si="6"/>
        <v>157.01</v>
      </c>
      <c r="BD6" s="21" t="str">
        <f>IF(BD7="","",IF(BD7="-","【-】","【"&amp;SUBSTITUTE(TEXT(BD7,"#,##0.00"),"-","△")&amp;"】"))</f>
        <v>【252.29】</v>
      </c>
      <c r="BE6" s="22">
        <f>IF(BE7="",NA(),BE7)</f>
        <v>222.5</v>
      </c>
      <c r="BF6" s="22">
        <f t="shared" ref="BF6:BN6" si="7">IF(BF7="",NA(),BF7)</f>
        <v>197.36</v>
      </c>
      <c r="BG6" s="22">
        <f t="shared" si="7"/>
        <v>222.57</v>
      </c>
      <c r="BH6" s="22">
        <f t="shared" si="7"/>
        <v>191.25</v>
      </c>
      <c r="BI6" s="22">
        <f t="shared" si="7"/>
        <v>191.86</v>
      </c>
      <c r="BJ6" s="22">
        <f t="shared" si="7"/>
        <v>198.51</v>
      </c>
      <c r="BK6" s="22">
        <f t="shared" si="7"/>
        <v>193.57</v>
      </c>
      <c r="BL6" s="22">
        <f t="shared" si="7"/>
        <v>200.12</v>
      </c>
      <c r="BM6" s="22">
        <f t="shared" si="7"/>
        <v>194.42</v>
      </c>
      <c r="BN6" s="22">
        <f t="shared" si="7"/>
        <v>195.5</v>
      </c>
      <c r="BO6" s="21" t="str">
        <f>IF(BO7="","",IF(BO7="-","【-】","【"&amp;SUBSTITUTE(TEXT(BO7,"#,##0.00"),"-","△")&amp;"】"))</f>
        <v>【268.07】</v>
      </c>
      <c r="BP6" s="22">
        <f>IF(BP7="",NA(),BP7)</f>
        <v>124.15</v>
      </c>
      <c r="BQ6" s="22">
        <f t="shared" ref="BQ6:BY6" si="8">IF(BQ7="",NA(),BQ7)</f>
        <v>121.06</v>
      </c>
      <c r="BR6" s="22">
        <f t="shared" si="8"/>
        <v>101.27</v>
      </c>
      <c r="BS6" s="22">
        <f t="shared" si="8"/>
        <v>111.68</v>
      </c>
      <c r="BT6" s="22">
        <f t="shared" si="8"/>
        <v>100.17</v>
      </c>
      <c r="BU6" s="22">
        <f t="shared" si="8"/>
        <v>103.28</v>
      </c>
      <c r="BV6" s="22">
        <f t="shared" si="8"/>
        <v>102.26</v>
      </c>
      <c r="BW6" s="22">
        <f t="shared" si="8"/>
        <v>98.26</v>
      </c>
      <c r="BX6" s="22">
        <f t="shared" si="8"/>
        <v>100.4</v>
      </c>
      <c r="BY6" s="22">
        <f t="shared" si="8"/>
        <v>96.51</v>
      </c>
      <c r="BZ6" s="21" t="str">
        <f>IF(BZ7="","",IF(BZ7="-","【-】","【"&amp;SUBSTITUTE(TEXT(BZ7,"#,##0.00"),"-","△")&amp;"】"))</f>
        <v>【97.47】</v>
      </c>
      <c r="CA6" s="22">
        <f>IF(CA7="",NA(),CA7)</f>
        <v>129.16</v>
      </c>
      <c r="CB6" s="22">
        <f t="shared" ref="CB6:CJ6" si="9">IF(CB7="",NA(),CB7)</f>
        <v>131.87</v>
      </c>
      <c r="CC6" s="22">
        <f t="shared" si="9"/>
        <v>134.59</v>
      </c>
      <c r="CD6" s="22">
        <f t="shared" si="9"/>
        <v>133.66999999999999</v>
      </c>
      <c r="CE6" s="22">
        <f t="shared" si="9"/>
        <v>141.46</v>
      </c>
      <c r="CF6" s="22">
        <f t="shared" si="9"/>
        <v>173.11</v>
      </c>
      <c r="CG6" s="22">
        <f t="shared" si="9"/>
        <v>174.34</v>
      </c>
      <c r="CH6" s="22">
        <f t="shared" si="9"/>
        <v>172.33</v>
      </c>
      <c r="CI6" s="22">
        <f t="shared" si="9"/>
        <v>172.8</v>
      </c>
      <c r="CJ6" s="22">
        <f t="shared" si="9"/>
        <v>180.94</v>
      </c>
      <c r="CK6" s="21" t="str">
        <f>IF(CK7="","",IF(CK7="-","【-】","【"&amp;SUBSTITUTE(TEXT(CK7,"#,##0.00"),"-","△")&amp;"】"))</f>
        <v>【174.75】</v>
      </c>
      <c r="CL6" s="22">
        <f>IF(CL7="",NA(),CL7)</f>
        <v>45.75</v>
      </c>
      <c r="CM6" s="22">
        <f t="shared" ref="CM6:CU6" si="10">IF(CM7="",NA(),CM7)</f>
        <v>45.65</v>
      </c>
      <c r="CN6" s="22">
        <f t="shared" si="10"/>
        <v>44.87</v>
      </c>
      <c r="CO6" s="22">
        <f t="shared" si="10"/>
        <v>44.2</v>
      </c>
      <c r="CP6" s="22">
        <f t="shared" si="10"/>
        <v>44.7</v>
      </c>
      <c r="CQ6" s="22">
        <f t="shared" si="10"/>
        <v>59.32</v>
      </c>
      <c r="CR6" s="22">
        <f t="shared" si="10"/>
        <v>59.12</v>
      </c>
      <c r="CS6" s="22">
        <f t="shared" si="10"/>
        <v>59.37</v>
      </c>
      <c r="CT6" s="22">
        <f t="shared" si="10"/>
        <v>58.84</v>
      </c>
      <c r="CU6" s="22">
        <f t="shared" si="10"/>
        <v>58.91</v>
      </c>
      <c r="CV6" s="21" t="str">
        <f>IF(CV7="","",IF(CV7="-","【-】","【"&amp;SUBSTITUTE(TEXT(CV7,"#,##0.00"),"-","△")&amp;"】"))</f>
        <v>【59.97】</v>
      </c>
      <c r="CW6" s="22">
        <f>IF(CW7="",NA(),CW7)</f>
        <v>91.53</v>
      </c>
      <c r="CX6" s="22">
        <f t="shared" ref="CX6:DF6" si="11">IF(CX7="",NA(),CX7)</f>
        <v>91.51</v>
      </c>
      <c r="CY6" s="22">
        <f t="shared" si="11"/>
        <v>90.86</v>
      </c>
      <c r="CZ6" s="22">
        <f t="shared" si="11"/>
        <v>91.54</v>
      </c>
      <c r="DA6" s="22">
        <f t="shared" si="11"/>
        <v>91.58</v>
      </c>
      <c r="DB6" s="22">
        <f t="shared" si="11"/>
        <v>93.74</v>
      </c>
      <c r="DC6" s="22">
        <f t="shared" si="11"/>
        <v>93.64</v>
      </c>
      <c r="DD6" s="22">
        <f t="shared" si="11"/>
        <v>93.68</v>
      </c>
      <c r="DE6" s="22">
        <f t="shared" si="11"/>
        <v>94.13</v>
      </c>
      <c r="DF6" s="22">
        <f t="shared" si="11"/>
        <v>93.84</v>
      </c>
      <c r="DG6" s="21" t="str">
        <f>IF(DG7="","",IF(DG7="-","【-】","【"&amp;SUBSTITUTE(TEXT(DG7,"#,##0.00"),"-","△")&amp;"】"))</f>
        <v>【89.76】</v>
      </c>
      <c r="DH6" s="22">
        <f>IF(DH7="",NA(),DH7)</f>
        <v>52.54</v>
      </c>
      <c r="DI6" s="22">
        <f t="shared" ref="DI6:DQ6" si="12">IF(DI7="",NA(),DI7)</f>
        <v>53.33</v>
      </c>
      <c r="DJ6" s="22">
        <f t="shared" si="12"/>
        <v>54.25</v>
      </c>
      <c r="DK6" s="22">
        <f t="shared" si="12"/>
        <v>55.19</v>
      </c>
      <c r="DL6" s="22">
        <f t="shared" si="12"/>
        <v>54.25</v>
      </c>
      <c r="DM6" s="22">
        <f t="shared" si="12"/>
        <v>49.23</v>
      </c>
      <c r="DN6" s="22">
        <f t="shared" si="12"/>
        <v>49.78</v>
      </c>
      <c r="DO6" s="22">
        <f t="shared" si="12"/>
        <v>50.32</v>
      </c>
      <c r="DP6" s="22">
        <f t="shared" si="12"/>
        <v>50.93</v>
      </c>
      <c r="DQ6" s="22">
        <f t="shared" si="12"/>
        <v>51.24</v>
      </c>
      <c r="DR6" s="21" t="str">
        <f>IF(DR7="","",IF(DR7="-","【-】","【"&amp;SUBSTITUTE(TEXT(DR7,"#,##0.00"),"-","△")&amp;"】"))</f>
        <v>【51.51】</v>
      </c>
      <c r="DS6" s="22">
        <f>IF(DS7="",NA(),DS7)</f>
        <v>47.97</v>
      </c>
      <c r="DT6" s="22">
        <f t="shared" ref="DT6:EB6" si="13">IF(DT7="",NA(),DT7)</f>
        <v>49.25</v>
      </c>
      <c r="DU6" s="22">
        <f t="shared" si="13"/>
        <v>50.99</v>
      </c>
      <c r="DV6" s="22">
        <f t="shared" si="13"/>
        <v>51.81</v>
      </c>
      <c r="DW6" s="22">
        <f t="shared" si="13"/>
        <v>52.41</v>
      </c>
      <c r="DX6" s="22">
        <f t="shared" si="13"/>
        <v>21.62</v>
      </c>
      <c r="DY6" s="22">
        <f t="shared" si="13"/>
        <v>22.79</v>
      </c>
      <c r="DZ6" s="22">
        <f t="shared" si="13"/>
        <v>24.26</v>
      </c>
      <c r="EA6" s="22">
        <f t="shared" si="13"/>
        <v>25.55</v>
      </c>
      <c r="EB6" s="22">
        <f t="shared" si="13"/>
        <v>26.73</v>
      </c>
      <c r="EC6" s="21" t="str">
        <f>IF(EC7="","",IF(EC7="-","【-】","【"&amp;SUBSTITUTE(TEXT(EC7,"#,##0.00"),"-","△")&amp;"】"))</f>
        <v>【23.75】</v>
      </c>
      <c r="ED6" s="22">
        <f>IF(ED7="",NA(),ED7)</f>
        <v>1.8</v>
      </c>
      <c r="EE6" s="22">
        <f t="shared" ref="EE6:EM6" si="14">IF(EE7="",NA(),EE7)</f>
        <v>1.17</v>
      </c>
      <c r="EF6" s="22">
        <f t="shared" si="14"/>
        <v>1.1000000000000001</v>
      </c>
      <c r="EG6" s="22">
        <f t="shared" si="14"/>
        <v>1</v>
      </c>
      <c r="EH6" s="22">
        <f t="shared" si="14"/>
        <v>1.07</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2">
      <c r="A7" s="15"/>
      <c r="B7" s="24">
        <v>2022</v>
      </c>
      <c r="C7" s="24">
        <v>271004</v>
      </c>
      <c r="D7" s="24">
        <v>46</v>
      </c>
      <c r="E7" s="24">
        <v>1</v>
      </c>
      <c r="F7" s="24">
        <v>0</v>
      </c>
      <c r="G7" s="24">
        <v>1</v>
      </c>
      <c r="H7" s="24" t="s">
        <v>93</v>
      </c>
      <c r="I7" s="24" t="s">
        <v>94</v>
      </c>
      <c r="J7" s="24" t="s">
        <v>95</v>
      </c>
      <c r="K7" s="24" t="s">
        <v>96</v>
      </c>
      <c r="L7" s="24" t="s">
        <v>97</v>
      </c>
      <c r="M7" s="24" t="s">
        <v>98</v>
      </c>
      <c r="N7" s="25" t="s">
        <v>99</v>
      </c>
      <c r="O7" s="25">
        <v>71.11</v>
      </c>
      <c r="P7" s="25">
        <v>100.56</v>
      </c>
      <c r="Q7" s="25">
        <v>2112</v>
      </c>
      <c r="R7" s="25">
        <v>2741587</v>
      </c>
      <c r="S7" s="25">
        <v>225.33</v>
      </c>
      <c r="T7" s="25">
        <v>12166.99</v>
      </c>
      <c r="U7" s="25">
        <v>2760091</v>
      </c>
      <c r="V7" s="25">
        <v>225.33</v>
      </c>
      <c r="W7" s="25">
        <v>12249.11</v>
      </c>
      <c r="X7" s="25">
        <v>129.83000000000001</v>
      </c>
      <c r="Y7" s="25">
        <v>128.1</v>
      </c>
      <c r="Z7" s="25">
        <v>107.69</v>
      </c>
      <c r="AA7" s="25">
        <v>117.62</v>
      </c>
      <c r="AB7" s="25">
        <v>114.63</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165.18</v>
      </c>
      <c r="AU7" s="25">
        <v>164.02</v>
      </c>
      <c r="AV7" s="25">
        <v>146.69999999999999</v>
      </c>
      <c r="AW7" s="25">
        <v>149.52000000000001</v>
      </c>
      <c r="AX7" s="25">
        <v>146.62</v>
      </c>
      <c r="AY7" s="25">
        <v>166.51</v>
      </c>
      <c r="AZ7" s="25">
        <v>172.47</v>
      </c>
      <c r="BA7" s="25">
        <v>170.76</v>
      </c>
      <c r="BB7" s="25">
        <v>169.11</v>
      </c>
      <c r="BC7" s="25">
        <v>157.01</v>
      </c>
      <c r="BD7" s="25">
        <v>252.29</v>
      </c>
      <c r="BE7" s="25">
        <v>222.5</v>
      </c>
      <c r="BF7" s="25">
        <v>197.36</v>
      </c>
      <c r="BG7" s="25">
        <v>222.57</v>
      </c>
      <c r="BH7" s="25">
        <v>191.25</v>
      </c>
      <c r="BI7" s="25">
        <v>191.86</v>
      </c>
      <c r="BJ7" s="25">
        <v>198.51</v>
      </c>
      <c r="BK7" s="25">
        <v>193.57</v>
      </c>
      <c r="BL7" s="25">
        <v>200.12</v>
      </c>
      <c r="BM7" s="25">
        <v>194.42</v>
      </c>
      <c r="BN7" s="25">
        <v>195.5</v>
      </c>
      <c r="BO7" s="25">
        <v>268.07</v>
      </c>
      <c r="BP7" s="25">
        <v>124.15</v>
      </c>
      <c r="BQ7" s="25">
        <v>121.06</v>
      </c>
      <c r="BR7" s="25">
        <v>101.27</v>
      </c>
      <c r="BS7" s="25">
        <v>111.68</v>
      </c>
      <c r="BT7" s="25">
        <v>100.17</v>
      </c>
      <c r="BU7" s="25">
        <v>103.28</v>
      </c>
      <c r="BV7" s="25">
        <v>102.26</v>
      </c>
      <c r="BW7" s="25">
        <v>98.26</v>
      </c>
      <c r="BX7" s="25">
        <v>100.4</v>
      </c>
      <c r="BY7" s="25">
        <v>96.51</v>
      </c>
      <c r="BZ7" s="25">
        <v>97.47</v>
      </c>
      <c r="CA7" s="25">
        <v>129.16</v>
      </c>
      <c r="CB7" s="25">
        <v>131.87</v>
      </c>
      <c r="CC7" s="25">
        <v>134.59</v>
      </c>
      <c r="CD7" s="25">
        <v>133.66999999999999</v>
      </c>
      <c r="CE7" s="25">
        <v>141.46</v>
      </c>
      <c r="CF7" s="25">
        <v>173.11</v>
      </c>
      <c r="CG7" s="25">
        <v>174.34</v>
      </c>
      <c r="CH7" s="25">
        <v>172.33</v>
      </c>
      <c r="CI7" s="25">
        <v>172.8</v>
      </c>
      <c r="CJ7" s="25">
        <v>180.94</v>
      </c>
      <c r="CK7" s="25">
        <v>174.75</v>
      </c>
      <c r="CL7" s="25">
        <v>45.75</v>
      </c>
      <c r="CM7" s="25">
        <v>45.65</v>
      </c>
      <c r="CN7" s="25">
        <v>44.87</v>
      </c>
      <c r="CO7" s="25">
        <v>44.2</v>
      </c>
      <c r="CP7" s="25">
        <v>44.7</v>
      </c>
      <c r="CQ7" s="25">
        <v>59.32</v>
      </c>
      <c r="CR7" s="25">
        <v>59.12</v>
      </c>
      <c r="CS7" s="25">
        <v>59.37</v>
      </c>
      <c r="CT7" s="25">
        <v>58.84</v>
      </c>
      <c r="CU7" s="25">
        <v>58.91</v>
      </c>
      <c r="CV7" s="25">
        <v>59.97</v>
      </c>
      <c r="CW7" s="25">
        <v>91.53</v>
      </c>
      <c r="CX7" s="25">
        <v>91.51</v>
      </c>
      <c r="CY7" s="25">
        <v>90.86</v>
      </c>
      <c r="CZ7" s="25">
        <v>91.54</v>
      </c>
      <c r="DA7" s="25">
        <v>91.58</v>
      </c>
      <c r="DB7" s="25">
        <v>93.74</v>
      </c>
      <c r="DC7" s="25">
        <v>93.64</v>
      </c>
      <c r="DD7" s="25">
        <v>93.68</v>
      </c>
      <c r="DE7" s="25">
        <v>94.13</v>
      </c>
      <c r="DF7" s="25">
        <v>93.84</v>
      </c>
      <c r="DG7" s="25">
        <v>89.76</v>
      </c>
      <c r="DH7" s="25">
        <v>52.54</v>
      </c>
      <c r="DI7" s="25">
        <v>53.33</v>
      </c>
      <c r="DJ7" s="25">
        <v>54.25</v>
      </c>
      <c r="DK7" s="25">
        <v>55.19</v>
      </c>
      <c r="DL7" s="25">
        <v>54.25</v>
      </c>
      <c r="DM7" s="25">
        <v>49.23</v>
      </c>
      <c r="DN7" s="25">
        <v>49.78</v>
      </c>
      <c r="DO7" s="25">
        <v>50.32</v>
      </c>
      <c r="DP7" s="25">
        <v>50.93</v>
      </c>
      <c r="DQ7" s="25">
        <v>51.24</v>
      </c>
      <c r="DR7" s="25">
        <v>51.51</v>
      </c>
      <c r="DS7" s="25">
        <v>47.97</v>
      </c>
      <c r="DT7" s="25">
        <v>49.25</v>
      </c>
      <c r="DU7" s="25">
        <v>50.99</v>
      </c>
      <c r="DV7" s="25">
        <v>51.81</v>
      </c>
      <c r="DW7" s="25">
        <v>52.41</v>
      </c>
      <c r="DX7" s="25">
        <v>21.62</v>
      </c>
      <c r="DY7" s="25">
        <v>22.79</v>
      </c>
      <c r="DZ7" s="25">
        <v>24.26</v>
      </c>
      <c r="EA7" s="25">
        <v>25.55</v>
      </c>
      <c r="EB7" s="25">
        <v>26.73</v>
      </c>
      <c r="EC7" s="25">
        <v>23.75</v>
      </c>
      <c r="ED7" s="25">
        <v>1.8</v>
      </c>
      <c r="EE7" s="25">
        <v>1.17</v>
      </c>
      <c r="EF7" s="25">
        <v>1.1000000000000001</v>
      </c>
      <c r="EG7" s="25">
        <v>1</v>
      </c>
      <c r="EH7" s="25">
        <v>1.07</v>
      </c>
      <c r="EI7" s="25">
        <v>1.03</v>
      </c>
      <c r="EJ7" s="25">
        <v>0.97</v>
      </c>
      <c r="EK7" s="25">
        <v>0.99</v>
      </c>
      <c r="EL7" s="25">
        <v>0.97</v>
      </c>
      <c r="EM7" s="25">
        <v>1</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2024-02-05T06:13:55Z</cp:lastPrinted>
  <dcterms:created xsi:type="dcterms:W3CDTF">2023-12-05T00:56:58Z</dcterms:created>
  <dcterms:modified xsi:type="dcterms:W3CDTF">2024-02-14T06:38:28Z</dcterms:modified>
  <cp:category/>
</cp:coreProperties>
</file>