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新しいフォルダー\"/>
    </mc:Choice>
  </mc:AlternateContent>
  <xr:revisionPtr revIDLastSave="0" documentId="13_ncr:1_{29DC0BF8-ED3C-4BCC-84F3-E6B8BB8DB1AC}" xr6:coauthVersionLast="47" xr6:coauthVersionMax="47" xr10:uidLastSave="{00000000-0000-0000-0000-000000000000}"/>
  <workbookProtection workbookAlgorithmName="SHA-512" workbookHashValue="UaXnVl4pFTfvzhCWevLrOYNPkb5h3GtXaABz8KjTMP8GTa317JgGUlpoiNLegPD3/avZmF2/Os+pKkuoLjajRg==" workbookSaltValue="ncCAfiUNHKWPwWIroN6n1w=="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51" i="4"/>
  <c r="LT76" i="4"/>
  <c r="GQ51" i="4"/>
  <c r="LH30" i="4"/>
  <c r="BZ30" i="4"/>
  <c r="IE76" i="4"/>
  <c r="GQ30" i="4"/>
  <c r="BG51" i="4"/>
  <c r="BG30" i="4"/>
  <c r="HP76" i="4"/>
  <c r="FX30" i="4"/>
  <c r="AV76" i="4"/>
  <c r="KO51" i="4"/>
  <c r="LE76" i="4"/>
  <c r="FX51" i="4"/>
  <c r="KO30" i="4"/>
  <c r="HA76" i="4"/>
  <c r="AN51" i="4"/>
  <c r="FE30" i="4"/>
  <c r="JV51" i="4"/>
  <c r="FE51" i="4"/>
  <c r="AN30" i="4"/>
  <c r="AG76" i="4"/>
  <c r="KP76" i="4"/>
  <c r="JV30" i="4"/>
  <c r="KA76" i="4"/>
  <c r="EL51" i="4"/>
  <c r="JC30" i="4"/>
  <c r="GL76" i="4"/>
  <c r="U51" i="4"/>
  <c r="EL30" i="4"/>
  <c r="U30" i="4"/>
  <c r="JC51" i="4"/>
  <c r="R76" i="4"/>
</calcChain>
</file>

<file path=xl/sharedStrings.xml><?xml version="1.0" encoding="utf-8"?>
<sst xmlns="http://schemas.openxmlformats.org/spreadsheetml/2006/main" count="278" uniqueCount="147">
  <si>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</si>
  <si>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</si>
  <si>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</si>
  <si>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</si>
  <si>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</si>
  <si>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</si>
  <si>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</si>
  <si>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</si>
  <si>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</si>
  <si>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</si>
  <si>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</si>
  <si>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</si>
  <si>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</si>
  <si>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</si>
  <si>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</si>
  <si>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</si>
  <si>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</si>
  <si>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</si>
  <si>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</si>
  <si>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</si>
  <si>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</si>
  <si>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</si>
  <si>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</si>
  <si>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</si>
  <si>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</si>
  <si>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</si>
  <si>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</si>
  <si>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</si>
  <si>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</si>
  <si>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</si>
  <si>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</si>
  <si>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</si>
  <si>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</si>
  <si>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</si>
  <si>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</si>
  <si>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</si>
  <si>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</si>
  <si>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</si>
  <si>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</si>
  <si>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</si>
  <si>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</si>
  <si>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</si>
  <si>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</si>
  <si>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</si>
  <si>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</si>
  <si>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</si>
  <si>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</si>
  <si>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</si>
  <si>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</si>
  <si>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</si>
  <si>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</si>
  <si>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</si>
  <si>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</si>
  <si>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</si>
  <si>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</si>
  <si>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</si>
  <si>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</si>
  <si>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</si>
  <si>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</si>
  <si>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</si>
  <si>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</si>
  <si>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</si>
  <si>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</si>
  <si>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</si>
  <si>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</si>
  <si>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</si>
  <si>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</si>
  <si>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</si>
  <si>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</si>
  <si>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</si>
  <si>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</si>
  <si>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</si>
  <si>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</si>
  <si>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</si>
  <si>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</si>
  <si>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</si>
  <si>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</si>
  <si>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</si>
  <si>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</si>
  <si>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</si>
  <si>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</si>
  <si>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</si>
  <si>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</si>
  <si>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</si>
  <si>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</si>
  <si>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</si>
  <si>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</si>
  <si>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</si>
  <si>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</si>
  <si>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</si>
  <si>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</si>
  <si>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</si>
  <si>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</si>
  <si>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</si>
  <si>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</si>
  <si>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</si>
  <si>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</si>
  <si>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</si>
  <si>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</si>
  <si>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</si>
  <si>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</si>
  <si>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</si>
  <si>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</si>
  <si>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</si>
  <si>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</si>
  <si>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</si>
  <si>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</si>
  <si>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</si>
  <si>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</si>
  <si>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当該値(N-1)</t>
    <phoneticPr fontId="5"/>
  </si>
  <si>
    <t>当該値(N-4)</t>
    <phoneticPr fontId="5"/>
  </si>
  <si>
    <t>当該値(N-1)</t>
    <phoneticPr fontId="5"/>
  </si>
  <si>
    <t>当該値(N)</t>
    <phoneticPr fontId="5"/>
  </si>
  <si>
    <t>当該値(N-3)</t>
    <phoneticPr fontId="5"/>
  </si>
  <si>
    <t>当該値(N-2)</t>
    <phoneticPr fontId="5"/>
  </si>
  <si>
    <t>当該値(N-4)</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</si>
  <si>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</si>
  <si>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</si>
  <si>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</si>
  <si>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</si>
  <si>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</si>
  <si>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</si>
  <si>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</si>
  <si>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</si>
  <si>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</si>
  <si>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大阪府　大阪市</t>
  </si>
  <si>
    <t>新大阪駅南第2駐車場</t>
  </si>
  <si>
    <t>法非適用</t>
  </si>
  <si>
    <t>駐車場整備事業</t>
  </si>
  <si>
    <t>-</t>
  </si>
  <si>
    <t>Ａ３Ｂ１</t>
  </si>
  <si>
    <t>非設置</t>
  </si>
  <si>
    <t>該当数値なし</t>
  </si>
  <si>
    <t>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</si>
  <si>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</si>
  <si>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</si>
  <si>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</si>
  <si>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</si>
  <si>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</si>
  <si>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</si>
  <si>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</si>
  <si>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</si>
  <si>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</si>
  <si>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・⑦新大阪駅南第2駐車場の敷地は道路区域内にあり、当該駐車場は道路占用許可を受け運営を行っております。そのため、敷地の地価については、計上しておりません。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第2駐車場は地上平面の駐車場であり、維持管理コストに大きな費用を要せず、収益が当該コストを上回っている状況です。
・⑩企業債の残高はありません。</t>
    <rPh sb="7" eb="8">
      <t>ダイ</t>
    </rPh>
    <rPh sb="120" eb="121">
      <t>ダイ</t>
    </rPh>
    <phoneticPr fontId="16"/>
  </si>
  <si>
    <t xml:space="preserve">・①収益的収支比率は、黒字であれば100％以上となる指標です。類似団体と比べて低い水準で推移しておりますが、当該駐車場は供用台数が66台のため、収益規模が大きくないことが要因と考えられます。
・②③他会計補助金は発生しておりません。
・④売上高GOP比率は、施設の営業に関する収益性を表す指標です。類似施設と比較し、R2は類似施設を大きく上回っておりましたが、R3以降は同等並みとなりました。
・⑤EBITDAとは、営業収益と同様、その経年の推移を見て企業の収益が継続して成長しているかどうかを判断するための指標です。R2はコロナ禍の影響により減少しておりましたが、R3以降は類似施設を大きく上回りました。
</t>
    <rPh sb="39" eb="40">
      <t>ヒク</t>
    </rPh>
    <rPh sb="54" eb="56">
      <t>トウガイ</t>
    </rPh>
    <rPh sb="56" eb="59">
      <t>チュウシャジョウ</t>
    </rPh>
    <rPh sb="60" eb="62">
      <t>キョウヨウ</t>
    </rPh>
    <rPh sb="62" eb="64">
      <t>ダイスウ</t>
    </rPh>
    <rPh sb="67" eb="68">
      <t>ダイ</t>
    </rPh>
    <rPh sb="72" eb="74">
      <t>シュウエキ</t>
    </rPh>
    <rPh sb="74" eb="76">
      <t>キボ</t>
    </rPh>
    <rPh sb="77" eb="78">
      <t>オオ</t>
    </rPh>
    <rPh sb="85" eb="87">
      <t>ヨウイン</t>
    </rPh>
    <rPh sb="88" eb="89">
      <t>カンガ</t>
    </rPh>
    <rPh sb="154" eb="156">
      <t>ヒカク</t>
    </rPh>
    <rPh sb="161" eb="163">
      <t>ルイジ</t>
    </rPh>
    <rPh sb="163" eb="165">
      <t>シセツ</t>
    </rPh>
    <rPh sb="166" eb="167">
      <t>オオ</t>
    </rPh>
    <rPh sb="169" eb="171">
      <t>ウワマワ</t>
    </rPh>
    <rPh sb="182" eb="184">
      <t>イコウ</t>
    </rPh>
    <rPh sb="265" eb="266">
      <t>カ</t>
    </rPh>
    <rPh sb="267" eb="269">
      <t>エイキョウ</t>
    </rPh>
    <rPh sb="272" eb="274">
      <t>ゲンショウ</t>
    </rPh>
    <rPh sb="285" eb="287">
      <t>イコウ</t>
    </rPh>
    <rPh sb="288" eb="292">
      <t>ルイジシセツ</t>
    </rPh>
    <rPh sb="293" eb="294">
      <t>オオ</t>
    </rPh>
    <rPh sb="296" eb="298">
      <t>ウワマワ</t>
    </rPh>
    <phoneticPr fontId="16"/>
  </si>
  <si>
    <t>・⑪稼動率は、収容台数に対する一日当たり平均駐車台数の割合をいいます。
　類似施設と比較し、低い水準となっておりますが、新大阪駅南第２駐車場の利用目的の大半が新幹線利用のため、長時間利用車両が多いことが要因です。また、R2はコロナ禍の影響により減少しておりましたが、R3以降は回復傾向にあります。</t>
    <rPh sb="65" eb="66">
      <t>ダイ</t>
    </rPh>
    <rPh sb="115" eb="116">
      <t>カ</t>
    </rPh>
    <rPh sb="117" eb="119">
      <t>エイキョウ</t>
    </rPh>
    <rPh sb="122" eb="124">
      <t>ゲンショウ</t>
    </rPh>
    <rPh sb="135" eb="137">
      <t>イコウ</t>
    </rPh>
    <rPh sb="138" eb="142">
      <t>カイフクケイコウ</t>
    </rPh>
    <phoneticPr fontId="16"/>
  </si>
  <si>
    <t xml:space="preserve">・各種利用促進策を実施し、収益増に向けた効率的な駐車場運営を行っています。
・収益状況については、台数規模に鑑みれば好調ですが、上記のとおり長時間利用車両が多いため、稼働率が類似施設と比較し、低い水準となっています。今後適切な料金体系について検討し、短時間利用車両の増加を図ってまいります。
・新大阪駅南第２駐車場は、大阪市駐車基本計画を基に市内の路上駐車違反防止のため本市が管理運営を行っており、今後も同目的達成のため、本市が管理を継続していく方針です。
</t>
    <rPh sb="39" eb="41">
      <t>シュウエキ</t>
    </rPh>
    <rPh sb="41" eb="43">
      <t>ジョウキョウ</t>
    </rPh>
    <rPh sb="49" eb="51">
      <t>ダイスウ</t>
    </rPh>
    <rPh sb="51" eb="53">
      <t>キボ</t>
    </rPh>
    <rPh sb="54" eb="55">
      <t>カンガ</t>
    </rPh>
    <rPh sb="75" eb="77">
      <t>シャリョウ</t>
    </rPh>
    <rPh sb="96" eb="97">
      <t>ヒク</t>
    </rPh>
    <rPh sb="130" eb="132">
      <t>シャリョウ</t>
    </rPh>
    <rPh sb="147" eb="150">
      <t>シンオオサカ</t>
    </rPh>
    <rPh sb="150" eb="151">
      <t>エキ</t>
    </rPh>
    <rPh sb="151" eb="152">
      <t>ミナミ</t>
    </rPh>
    <rPh sb="152" eb="153">
      <t>ダイ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</si>
</sst>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2AA69D08-76ED-4B19-AD70-4FB48D3CAB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164.1</c:v>
                </c:pt>
                <c:pt idx="1">
                  <c:v>140</c:v>
                </c:pt>
                <c:pt idx="2">
                  <c:v>121.3</c:v>
                </c:pt>
                <c:pt idx="3">
                  <c:v>178.5</c:v>
                </c:pt>
                <c:pt idx="4">
                  <c:v>219.5</c:v>
                </c:pt>
              </c:numCache>
            </c:numRef>
          </c:val>
          <c:extLst>
            <c:ext xmlns:c16="http://schemas.microsoft.com/office/drawing/2014/chart" uri="{C3380CC4-5D6E-409C-BE32-E72D297353CC}">
              <c16:uniqueId val="{00000000-D594-4B67-A1A1-F6743D7DEF8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D594-4B67-A1A1-F6743D7DEF8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A83-44F6-BA05-AF7550CC73B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FA83-44F6-BA05-AF7550CC73B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2AB-4BF9-90F4-54F409C0166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2AB-4BF9-90F4-54F409C0166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D23-4A0D-A2C3-F47A8B5CF4D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D23-4A0D-A2C3-F47A8B5CF4D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9F8-419C-80FC-3C4FCBAEB3A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09F8-419C-80FC-3C4FCBAEB3A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732-401B-B4F2-CAADEEEC640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8732-401B-B4F2-CAADEEEC640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120</c:v>
                </c:pt>
                <c:pt idx="1">
                  <c:v>110</c:v>
                </c:pt>
                <c:pt idx="2">
                  <c:v>77.5</c:v>
                </c:pt>
                <c:pt idx="3">
                  <c:v>110</c:v>
                </c:pt>
                <c:pt idx="4">
                  <c:v>142.5</c:v>
                </c:pt>
              </c:numCache>
            </c:numRef>
          </c:val>
          <c:extLst>
            <c:ext xmlns:c16="http://schemas.microsoft.com/office/drawing/2014/chart" uri="{C3380CC4-5D6E-409C-BE32-E72D297353CC}">
              <c16:uniqueId val="{00000000-B133-48A9-91F5-3BE1D8B7C94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B133-48A9-91F5-3BE1D8B7C94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39.1</c:v>
                </c:pt>
                <c:pt idx="1">
                  <c:v>28.6</c:v>
                </c:pt>
                <c:pt idx="2">
                  <c:v>17.600000000000001</c:v>
                </c:pt>
                <c:pt idx="3">
                  <c:v>44</c:v>
                </c:pt>
                <c:pt idx="4">
                  <c:v>54.4</c:v>
                </c:pt>
              </c:numCache>
            </c:numRef>
          </c:val>
          <c:extLst>
            <c:ext xmlns:c16="http://schemas.microsoft.com/office/drawing/2014/chart" uri="{C3380CC4-5D6E-409C-BE32-E72D297353CC}">
              <c16:uniqueId val="{00000000-4A15-4BE7-824A-66CCC5CDA32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4A15-4BE7-824A-66CCC5CDA32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12930</c:v>
                </c:pt>
                <c:pt idx="1">
                  <c:v>7979</c:v>
                </c:pt>
                <c:pt idx="2">
                  <c:v>2662</c:v>
                </c:pt>
                <c:pt idx="3">
                  <c:v>11072</c:v>
                </c:pt>
                <c:pt idx="4">
                  <c:v>17161</c:v>
                </c:pt>
              </c:numCache>
            </c:numRef>
          </c:val>
          <c:extLst>
            <c:ext xmlns:c16="http://schemas.microsoft.com/office/drawing/2014/chart" uri="{C3380CC4-5D6E-409C-BE32-E72D297353CC}">
              <c16:uniqueId val="{00000000-1239-4896-9A3E-D929F2BC2D1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1239-4896-9A3E-D929F2BC2D1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L53" zoomScale="75" zoomScaleNormal="7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大阪府大阪市　新大阪駅南第2駐車場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1950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164.1</v>
      </c>
      <c r="V31" s="98"/>
      <c r="W31" s="98"/>
      <c r="X31" s="98"/>
      <c r="Y31" s="98"/>
      <c r="Z31" s="98"/>
      <c r="AA31" s="98"/>
      <c r="AB31" s="98"/>
      <c r="AC31" s="98"/>
      <c r="AD31" s="98"/>
      <c r="AE31" s="98"/>
      <c r="AF31" s="98"/>
      <c r="AG31" s="98"/>
      <c r="AH31" s="98"/>
      <c r="AI31" s="98"/>
      <c r="AJ31" s="98"/>
      <c r="AK31" s="98"/>
      <c r="AL31" s="98"/>
      <c r="AM31" s="98"/>
      <c r="AN31" s="98">
        <f>データ!Z7</f>
        <v>140</v>
      </c>
      <c r="AO31" s="98"/>
      <c r="AP31" s="98"/>
      <c r="AQ31" s="98"/>
      <c r="AR31" s="98"/>
      <c r="AS31" s="98"/>
      <c r="AT31" s="98"/>
      <c r="AU31" s="98"/>
      <c r="AV31" s="98"/>
      <c r="AW31" s="98"/>
      <c r="AX31" s="98"/>
      <c r="AY31" s="98"/>
      <c r="AZ31" s="98"/>
      <c r="BA31" s="98"/>
      <c r="BB31" s="98"/>
      <c r="BC31" s="98"/>
      <c r="BD31" s="98"/>
      <c r="BE31" s="98"/>
      <c r="BF31" s="98"/>
      <c r="BG31" s="98">
        <f>データ!AA7</f>
        <v>121.3</v>
      </c>
      <c r="BH31" s="98"/>
      <c r="BI31" s="98"/>
      <c r="BJ31" s="98"/>
      <c r="BK31" s="98"/>
      <c r="BL31" s="98"/>
      <c r="BM31" s="98"/>
      <c r="BN31" s="98"/>
      <c r="BO31" s="98"/>
      <c r="BP31" s="98"/>
      <c r="BQ31" s="98"/>
      <c r="BR31" s="98"/>
      <c r="BS31" s="98"/>
      <c r="BT31" s="98"/>
      <c r="BU31" s="98"/>
      <c r="BV31" s="98"/>
      <c r="BW31" s="98"/>
      <c r="BX31" s="98"/>
      <c r="BY31" s="98"/>
      <c r="BZ31" s="98">
        <f>データ!AB7</f>
        <v>178.5</v>
      </c>
      <c r="CA31" s="98"/>
      <c r="CB31" s="98"/>
      <c r="CC31" s="98"/>
      <c r="CD31" s="98"/>
      <c r="CE31" s="98"/>
      <c r="CF31" s="98"/>
      <c r="CG31" s="98"/>
      <c r="CH31" s="98"/>
      <c r="CI31" s="98"/>
      <c r="CJ31" s="98"/>
      <c r="CK31" s="98"/>
      <c r="CL31" s="98"/>
      <c r="CM31" s="98"/>
      <c r="CN31" s="98"/>
      <c r="CO31" s="98"/>
      <c r="CP31" s="98"/>
      <c r="CQ31" s="98"/>
      <c r="CR31" s="98"/>
      <c r="CS31" s="98">
        <f>データ!AC7</f>
        <v>219.5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120</v>
      </c>
      <c r="JD31" s="67"/>
      <c r="JE31" s="67"/>
      <c r="JF31" s="67"/>
      <c r="JG31" s="67"/>
      <c r="JH31" s="67"/>
      <c r="JI31" s="67"/>
      <c r="JJ31" s="67"/>
      <c r="JK31" s="67"/>
      <c r="JL31" s="67"/>
      <c r="JM31" s="67"/>
      <c r="JN31" s="67"/>
      <c r="JO31" s="67"/>
      <c r="JP31" s="67"/>
      <c r="JQ31" s="67"/>
      <c r="JR31" s="67"/>
      <c r="JS31" s="67"/>
      <c r="JT31" s="67"/>
      <c r="JU31" s="68"/>
      <c r="JV31" s="66">
        <f>データ!DL7</f>
        <v>110</v>
      </c>
      <c r="JW31" s="67"/>
      <c r="JX31" s="67"/>
      <c r="JY31" s="67"/>
      <c r="JZ31" s="67"/>
      <c r="KA31" s="67"/>
      <c r="KB31" s="67"/>
      <c r="KC31" s="67"/>
      <c r="KD31" s="67"/>
      <c r="KE31" s="67"/>
      <c r="KF31" s="67"/>
      <c r="KG31" s="67"/>
      <c r="KH31" s="67"/>
      <c r="KI31" s="67"/>
      <c r="KJ31" s="67"/>
      <c r="KK31" s="67"/>
      <c r="KL31" s="67"/>
      <c r="KM31" s="67"/>
      <c r="KN31" s="68"/>
      <c r="KO31" s="66">
        <f>データ!DM7</f>
        <v>77.5</v>
      </c>
      <c r="KP31" s="67"/>
      <c r="KQ31" s="67"/>
      <c r="KR31" s="67"/>
      <c r="KS31" s="67"/>
      <c r="KT31" s="67"/>
      <c r="KU31" s="67"/>
      <c r="KV31" s="67"/>
      <c r="KW31" s="67"/>
      <c r="KX31" s="67"/>
      <c r="KY31" s="67"/>
      <c r="KZ31" s="67"/>
      <c r="LA31" s="67"/>
      <c r="LB31" s="67"/>
      <c r="LC31" s="67"/>
      <c r="LD31" s="67"/>
      <c r="LE31" s="67"/>
      <c r="LF31" s="67"/>
      <c r="LG31" s="68"/>
      <c r="LH31" s="66">
        <f>データ!DN7</f>
        <v>110</v>
      </c>
      <c r="LI31" s="67"/>
      <c r="LJ31" s="67"/>
      <c r="LK31" s="67"/>
      <c r="LL31" s="67"/>
      <c r="LM31" s="67"/>
      <c r="LN31" s="67"/>
      <c r="LO31" s="67"/>
      <c r="LP31" s="67"/>
      <c r="LQ31" s="67"/>
      <c r="LR31" s="67"/>
      <c r="LS31" s="67"/>
      <c r="LT31" s="67"/>
      <c r="LU31" s="67"/>
      <c r="LV31" s="67"/>
      <c r="LW31" s="67"/>
      <c r="LX31" s="67"/>
      <c r="LY31" s="67"/>
      <c r="LZ31" s="68"/>
      <c r="MA31" s="66">
        <f>データ!DO7</f>
        <v>142.5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9"/>
      <c r="NE47" s="80"/>
      <c r="NF47" s="80"/>
      <c r="NG47" s="80"/>
      <c r="NH47" s="80"/>
      <c r="NI47" s="80"/>
      <c r="NJ47" s="80"/>
      <c r="NK47" s="80"/>
      <c r="NL47" s="80"/>
      <c r="NM47" s="80"/>
      <c r="NN47" s="80"/>
      <c r="NO47" s="80"/>
      <c r="NP47" s="80"/>
      <c r="NQ47" s="80"/>
      <c r="NR47" s="81"/>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39.1</v>
      </c>
      <c r="EM52" s="98"/>
      <c r="EN52" s="98"/>
      <c r="EO52" s="98"/>
      <c r="EP52" s="98"/>
      <c r="EQ52" s="98"/>
      <c r="ER52" s="98"/>
      <c r="ES52" s="98"/>
      <c r="ET52" s="98"/>
      <c r="EU52" s="98"/>
      <c r="EV52" s="98"/>
      <c r="EW52" s="98"/>
      <c r="EX52" s="98"/>
      <c r="EY52" s="98"/>
      <c r="EZ52" s="98"/>
      <c r="FA52" s="98"/>
      <c r="FB52" s="98"/>
      <c r="FC52" s="98"/>
      <c r="FD52" s="98"/>
      <c r="FE52" s="98">
        <f>データ!BG7</f>
        <v>28.6</v>
      </c>
      <c r="FF52" s="98"/>
      <c r="FG52" s="98"/>
      <c r="FH52" s="98"/>
      <c r="FI52" s="98"/>
      <c r="FJ52" s="98"/>
      <c r="FK52" s="98"/>
      <c r="FL52" s="98"/>
      <c r="FM52" s="98"/>
      <c r="FN52" s="98"/>
      <c r="FO52" s="98"/>
      <c r="FP52" s="98"/>
      <c r="FQ52" s="98"/>
      <c r="FR52" s="98"/>
      <c r="FS52" s="98"/>
      <c r="FT52" s="98"/>
      <c r="FU52" s="98"/>
      <c r="FV52" s="98"/>
      <c r="FW52" s="98"/>
      <c r="FX52" s="98">
        <f>データ!BH7</f>
        <v>17.600000000000001</v>
      </c>
      <c r="FY52" s="98"/>
      <c r="FZ52" s="98"/>
      <c r="GA52" s="98"/>
      <c r="GB52" s="98"/>
      <c r="GC52" s="98"/>
      <c r="GD52" s="98"/>
      <c r="GE52" s="98"/>
      <c r="GF52" s="98"/>
      <c r="GG52" s="98"/>
      <c r="GH52" s="98"/>
      <c r="GI52" s="98"/>
      <c r="GJ52" s="98"/>
      <c r="GK52" s="98"/>
      <c r="GL52" s="98"/>
      <c r="GM52" s="98"/>
      <c r="GN52" s="98"/>
      <c r="GO52" s="98"/>
      <c r="GP52" s="98"/>
      <c r="GQ52" s="98">
        <f>データ!BI7</f>
        <v>44</v>
      </c>
      <c r="GR52" s="98"/>
      <c r="GS52" s="98"/>
      <c r="GT52" s="98"/>
      <c r="GU52" s="98"/>
      <c r="GV52" s="98"/>
      <c r="GW52" s="98"/>
      <c r="GX52" s="98"/>
      <c r="GY52" s="98"/>
      <c r="GZ52" s="98"/>
      <c r="HA52" s="98"/>
      <c r="HB52" s="98"/>
      <c r="HC52" s="98"/>
      <c r="HD52" s="98"/>
      <c r="HE52" s="98"/>
      <c r="HF52" s="98"/>
      <c r="HG52" s="98"/>
      <c r="HH52" s="98"/>
      <c r="HI52" s="98"/>
      <c r="HJ52" s="98">
        <f>データ!BJ7</f>
        <v>54.4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12930</v>
      </c>
      <c r="JD52" s="97"/>
      <c r="JE52" s="97"/>
      <c r="JF52" s="97"/>
      <c r="JG52" s="97"/>
      <c r="JH52" s="97"/>
      <c r="JI52" s="97"/>
      <c r="JJ52" s="97"/>
      <c r="JK52" s="97"/>
      <c r="JL52" s="97"/>
      <c r="JM52" s="97"/>
      <c r="JN52" s="97"/>
      <c r="JO52" s="97"/>
      <c r="JP52" s="97"/>
      <c r="JQ52" s="97"/>
      <c r="JR52" s="97"/>
      <c r="JS52" s="97"/>
      <c r="JT52" s="97"/>
      <c r="JU52" s="97"/>
      <c r="JV52" s="97">
        <f>データ!BR7</f>
        <v>7979</v>
      </c>
      <c r="JW52" s="97"/>
      <c r="JX52" s="97"/>
      <c r="JY52" s="97"/>
      <c r="JZ52" s="97"/>
      <c r="KA52" s="97"/>
      <c r="KB52" s="97"/>
      <c r="KC52" s="97"/>
      <c r="KD52" s="97"/>
      <c r="KE52" s="97"/>
      <c r="KF52" s="97"/>
      <c r="KG52" s="97"/>
      <c r="KH52" s="97"/>
      <c r="KI52" s="97"/>
      <c r="KJ52" s="97"/>
      <c r="KK52" s="97"/>
      <c r="KL52" s="97"/>
      <c r="KM52" s="97"/>
      <c r="KN52" s="97"/>
      <c r="KO52" s="97">
        <f>データ!BS7</f>
        <v>2662</v>
      </c>
      <c r="KP52" s="97"/>
      <c r="KQ52" s="97"/>
      <c r="KR52" s="97"/>
      <c r="KS52" s="97"/>
      <c r="KT52" s="97"/>
      <c r="KU52" s="97"/>
      <c r="KV52" s="97"/>
      <c r="KW52" s="97"/>
      <c r="KX52" s="97"/>
      <c r="KY52" s="97"/>
      <c r="KZ52" s="97"/>
      <c r="LA52" s="97"/>
      <c r="LB52" s="97"/>
      <c r="LC52" s="97"/>
      <c r="LD52" s="97"/>
      <c r="LE52" s="97"/>
      <c r="LF52" s="97"/>
      <c r="LG52" s="97"/>
      <c r="LH52" s="97">
        <f>データ!BT7</f>
        <v>11072</v>
      </c>
      <c r="LI52" s="97"/>
      <c r="LJ52" s="97"/>
      <c r="LK52" s="97"/>
      <c r="LL52" s="97"/>
      <c r="LM52" s="97"/>
      <c r="LN52" s="97"/>
      <c r="LO52" s="97"/>
      <c r="LP52" s="97"/>
      <c r="LQ52" s="97"/>
      <c r="LR52" s="97"/>
      <c r="LS52" s="97"/>
      <c r="LT52" s="97"/>
      <c r="LU52" s="97"/>
      <c r="LV52" s="97"/>
      <c r="LW52" s="97"/>
      <c r="LX52" s="97"/>
      <c r="LY52" s="97"/>
      <c r="LZ52" s="97"/>
      <c r="MA52" s="97">
        <f>データ!BU7</f>
        <v>17161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8086</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rYF4V5RXShy+ohUAoUrR6pyqoqj10HYVBk9j2kcg+qKLFyiQW7ks3UbwJL4Krlq64wj/JjKpUsCTtLTHxojrWA==" saltValue="nAbt34FN1dW2aVkawnTIc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102</v>
      </c>
      <c r="AM5" s="47" t="s">
        <v>103</v>
      </c>
      <c r="AN5" s="47" t="s">
        <v>104</v>
      </c>
      <c r="AO5" s="47" t="s">
        <v>95</v>
      </c>
      <c r="AP5" s="47" t="s">
        <v>96</v>
      </c>
      <c r="AQ5" s="47" t="s">
        <v>97</v>
      </c>
      <c r="AR5" s="47" t="s">
        <v>98</v>
      </c>
      <c r="AS5" s="47" t="s">
        <v>99</v>
      </c>
      <c r="AT5" s="47" t="s">
        <v>100</v>
      </c>
      <c r="AU5" s="47" t="s">
        <v>105</v>
      </c>
      <c r="AV5" s="47" t="s">
        <v>106</v>
      </c>
      <c r="AW5" s="47" t="s">
        <v>107</v>
      </c>
      <c r="AX5" s="47" t="s">
        <v>93</v>
      </c>
      <c r="AY5" s="47" t="s">
        <v>108</v>
      </c>
      <c r="AZ5" s="47" t="s">
        <v>95</v>
      </c>
      <c r="BA5" s="47" t="s">
        <v>96</v>
      </c>
      <c r="BB5" s="47" t="s">
        <v>97</v>
      </c>
      <c r="BC5" s="47" t="s">
        <v>98</v>
      </c>
      <c r="BD5" s="47" t="s">
        <v>99</v>
      </c>
      <c r="BE5" s="47" t="s">
        <v>100</v>
      </c>
      <c r="BF5" s="47" t="s">
        <v>105</v>
      </c>
      <c r="BG5" s="47" t="s">
        <v>91</v>
      </c>
      <c r="BH5" s="47" t="s">
        <v>107</v>
      </c>
      <c r="BI5" s="47" t="s">
        <v>109</v>
      </c>
      <c r="BJ5" s="47" t="s">
        <v>94</v>
      </c>
      <c r="BK5" s="47" t="s">
        <v>95</v>
      </c>
      <c r="BL5" s="47" t="s">
        <v>96</v>
      </c>
      <c r="BM5" s="47" t="s">
        <v>97</v>
      </c>
      <c r="BN5" s="47" t="s">
        <v>98</v>
      </c>
      <c r="BO5" s="47" t="s">
        <v>99</v>
      </c>
      <c r="BP5" s="47" t="s">
        <v>100</v>
      </c>
      <c r="BQ5" s="47" t="s">
        <v>110</v>
      </c>
      <c r="BR5" s="47" t="s">
        <v>91</v>
      </c>
      <c r="BS5" s="47" t="s">
        <v>92</v>
      </c>
      <c r="BT5" s="47" t="s">
        <v>111</v>
      </c>
      <c r="BU5" s="47" t="s">
        <v>112</v>
      </c>
      <c r="BV5" s="47" t="s">
        <v>95</v>
      </c>
      <c r="BW5" s="47" t="s">
        <v>96</v>
      </c>
      <c r="BX5" s="47" t="s">
        <v>97</v>
      </c>
      <c r="BY5" s="47" t="s">
        <v>98</v>
      </c>
      <c r="BZ5" s="47" t="s">
        <v>99</v>
      </c>
      <c r="CA5" s="47" t="s">
        <v>100</v>
      </c>
      <c r="CB5" s="47" t="s">
        <v>105</v>
      </c>
      <c r="CC5" s="47" t="s">
        <v>113</v>
      </c>
      <c r="CD5" s="47" t="s">
        <v>114</v>
      </c>
      <c r="CE5" s="47" t="s">
        <v>103</v>
      </c>
      <c r="CF5" s="47" t="s">
        <v>112</v>
      </c>
      <c r="CG5" s="47" t="s">
        <v>95</v>
      </c>
      <c r="CH5" s="47" t="s">
        <v>96</v>
      </c>
      <c r="CI5" s="47" t="s">
        <v>97</v>
      </c>
      <c r="CJ5" s="47" t="s">
        <v>98</v>
      </c>
      <c r="CK5" s="47" t="s">
        <v>99</v>
      </c>
      <c r="CL5" s="47" t="s">
        <v>100</v>
      </c>
      <c r="CM5" s="145"/>
      <c r="CN5" s="145"/>
      <c r="CO5" s="47" t="s">
        <v>115</v>
      </c>
      <c r="CP5" s="47" t="s">
        <v>113</v>
      </c>
      <c r="CQ5" s="47" t="s">
        <v>102</v>
      </c>
      <c r="CR5" s="47" t="s">
        <v>116</v>
      </c>
      <c r="CS5" s="47" t="s">
        <v>94</v>
      </c>
      <c r="CT5" s="47" t="s">
        <v>95</v>
      </c>
      <c r="CU5" s="47" t="s">
        <v>96</v>
      </c>
      <c r="CV5" s="47" t="s">
        <v>97</v>
      </c>
      <c r="CW5" s="47" t="s">
        <v>98</v>
      </c>
      <c r="CX5" s="47" t="s">
        <v>99</v>
      </c>
      <c r="CY5" s="47" t="s">
        <v>100</v>
      </c>
      <c r="CZ5" s="47" t="s">
        <v>90</v>
      </c>
      <c r="DA5" s="47" t="s">
        <v>113</v>
      </c>
      <c r="DB5" s="47" t="s">
        <v>102</v>
      </c>
      <c r="DC5" s="47" t="s">
        <v>109</v>
      </c>
      <c r="DD5" s="47" t="s">
        <v>117</v>
      </c>
      <c r="DE5" s="47" t="s">
        <v>95</v>
      </c>
      <c r="DF5" s="47" t="s">
        <v>96</v>
      </c>
      <c r="DG5" s="47" t="s">
        <v>97</v>
      </c>
      <c r="DH5" s="47" t="s">
        <v>98</v>
      </c>
      <c r="DI5" s="47" t="s">
        <v>99</v>
      </c>
      <c r="DJ5" s="47" t="s">
        <v>35</v>
      </c>
      <c r="DK5" s="47" t="s">
        <v>115</v>
      </c>
      <c r="DL5" s="47" t="s">
        <v>106</v>
      </c>
      <c r="DM5" s="47" t="s">
        <v>102</v>
      </c>
      <c r="DN5" s="47" t="s">
        <v>103</v>
      </c>
      <c r="DO5" s="47" t="s">
        <v>94</v>
      </c>
      <c r="DP5" s="47" t="s">
        <v>95</v>
      </c>
      <c r="DQ5" s="47" t="s">
        <v>96</v>
      </c>
      <c r="DR5" s="47" t="s">
        <v>97</v>
      </c>
      <c r="DS5" s="47" t="s">
        <v>98</v>
      </c>
      <c r="DT5" s="47" t="s">
        <v>99</v>
      </c>
      <c r="DU5" s="47" t="s">
        <v>100</v>
      </c>
    </row>
    <row r="6" spans="1:125" s="54" customFormat="1" x14ac:dyDescent="0.15">
      <c r="A6" s="37" t="s">
        <v>118</v>
      </c>
      <c r="B6" s="48">
        <f>B8</f>
        <v>2022</v>
      </c>
      <c r="C6" s="48">
        <f t="shared" ref="C6:X6" si="1">C8</f>
        <v>271004</v>
      </c>
      <c r="D6" s="48">
        <f t="shared" si="1"/>
        <v>47</v>
      </c>
      <c r="E6" s="48">
        <f t="shared" si="1"/>
        <v>14</v>
      </c>
      <c r="F6" s="48">
        <f t="shared" si="1"/>
        <v>0</v>
      </c>
      <c r="G6" s="48">
        <f t="shared" si="1"/>
        <v>17</v>
      </c>
      <c r="H6" s="48" t="str">
        <f>SUBSTITUTE(H8,"　","")</f>
        <v>大阪府大阪市</v>
      </c>
      <c r="I6" s="48" t="str">
        <f t="shared" si="1"/>
        <v>新大阪駅南第2駐車場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16</v>
      </c>
      <c r="S6" s="50" t="str">
        <f t="shared" si="1"/>
        <v>駅</v>
      </c>
      <c r="T6" s="50" t="str">
        <f t="shared" si="1"/>
        <v>有</v>
      </c>
      <c r="U6" s="51">
        <f t="shared" si="1"/>
        <v>1950</v>
      </c>
      <c r="V6" s="51">
        <f t="shared" si="1"/>
        <v>40</v>
      </c>
      <c r="W6" s="51">
        <f t="shared" si="1"/>
        <v>600</v>
      </c>
      <c r="X6" s="50" t="str">
        <f t="shared" si="1"/>
        <v>利用料金制</v>
      </c>
      <c r="Y6" s="52">
        <f>IF(Y8="-",NA(),Y8)</f>
        <v>164.1</v>
      </c>
      <c r="Z6" s="52">
        <f t="shared" ref="Z6:AH6" si="2">IF(Z8="-",NA(),Z8)</f>
        <v>140</v>
      </c>
      <c r="AA6" s="52">
        <f t="shared" si="2"/>
        <v>121.3</v>
      </c>
      <c r="AB6" s="52">
        <f t="shared" si="2"/>
        <v>178.5</v>
      </c>
      <c r="AC6" s="52">
        <f t="shared" si="2"/>
        <v>219.5</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39.1</v>
      </c>
      <c r="BG6" s="52">
        <f t="shared" ref="BG6:BO6" si="5">IF(BG8="-",NA(),BG8)</f>
        <v>28.6</v>
      </c>
      <c r="BH6" s="52">
        <f t="shared" si="5"/>
        <v>17.600000000000001</v>
      </c>
      <c r="BI6" s="52">
        <f t="shared" si="5"/>
        <v>44</v>
      </c>
      <c r="BJ6" s="52">
        <f t="shared" si="5"/>
        <v>54.4</v>
      </c>
      <c r="BK6" s="52">
        <f t="shared" si="5"/>
        <v>30.4</v>
      </c>
      <c r="BL6" s="52">
        <f t="shared" si="5"/>
        <v>33.6</v>
      </c>
      <c r="BM6" s="52">
        <f t="shared" si="5"/>
        <v>-122.5</v>
      </c>
      <c r="BN6" s="52">
        <f t="shared" si="5"/>
        <v>8.5</v>
      </c>
      <c r="BO6" s="52">
        <f t="shared" si="5"/>
        <v>26.6</v>
      </c>
      <c r="BP6" s="49" t="str">
        <f>IF(BP8="-","",IF(BP8="-","【-】","【"&amp;SUBSTITUTE(TEXT(BP8,"#,##0.0"),"-","△")&amp;"】"))</f>
        <v>【12.8】</v>
      </c>
      <c r="BQ6" s="53">
        <f>IF(BQ8="-",NA(),BQ8)</f>
        <v>12930</v>
      </c>
      <c r="BR6" s="53">
        <f t="shared" ref="BR6:BZ6" si="6">IF(BR8="-",NA(),BR8)</f>
        <v>7979</v>
      </c>
      <c r="BS6" s="53">
        <f t="shared" si="6"/>
        <v>2662</v>
      </c>
      <c r="BT6" s="53">
        <f t="shared" si="6"/>
        <v>11072</v>
      </c>
      <c r="BU6" s="53">
        <f t="shared" si="6"/>
        <v>17161</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119</v>
      </c>
      <c r="CM6" s="51">
        <f t="shared" ref="CM6:CN6" si="7">CM8</f>
        <v>0</v>
      </c>
      <c r="CN6" s="51">
        <f t="shared" si="7"/>
        <v>8086</v>
      </c>
      <c r="CO6" s="52"/>
      <c r="CP6" s="52"/>
      <c r="CQ6" s="52"/>
      <c r="CR6" s="52"/>
      <c r="CS6" s="52"/>
      <c r="CT6" s="52"/>
      <c r="CU6" s="52"/>
      <c r="CV6" s="52"/>
      <c r="CW6" s="52"/>
      <c r="CX6" s="52"/>
      <c r="CY6" s="49" t="s">
        <v>120</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120</v>
      </c>
      <c r="DL6" s="52">
        <f t="shared" ref="DL6:DT6" si="9">IF(DL8="-",NA(),DL8)</f>
        <v>110</v>
      </c>
      <c r="DM6" s="52">
        <f t="shared" si="9"/>
        <v>77.5</v>
      </c>
      <c r="DN6" s="52">
        <f t="shared" si="9"/>
        <v>110</v>
      </c>
      <c r="DO6" s="52">
        <f t="shared" si="9"/>
        <v>142.5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121</v>
      </c>
      <c r="B7" s="48">
        <f t="shared" ref="B7:X7" si="10">B8</f>
        <v>2022</v>
      </c>
      <c r="C7" s="48">
        <f t="shared" si="10"/>
        <v>271004</v>
      </c>
      <c r="D7" s="48">
        <f t="shared" si="10"/>
        <v>47</v>
      </c>
      <c r="E7" s="48">
        <f t="shared" si="10"/>
        <v>14</v>
      </c>
      <c r="F7" s="48">
        <f t="shared" si="10"/>
        <v>0</v>
      </c>
      <c r="G7" s="48">
        <f t="shared" si="10"/>
        <v>17</v>
      </c>
      <c r="H7" s="48" t="str">
        <f t="shared" si="10"/>
        <v>大阪府　大阪市</v>
      </c>
      <c r="I7" s="48" t="str">
        <f t="shared" si="10"/>
        <v>新大阪駅南第2駐車場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16</v>
      </c>
      <c r="S7" s="50" t="str">
        <f t="shared" si="10"/>
        <v>駅</v>
      </c>
      <c r="T7" s="50" t="str">
        <f t="shared" si="10"/>
        <v>有</v>
      </c>
      <c r="U7" s="51">
        <f t="shared" si="10"/>
        <v>1950</v>
      </c>
      <c r="V7" s="51">
        <f t="shared" si="10"/>
        <v>40</v>
      </c>
      <c r="W7" s="51">
        <f t="shared" si="10"/>
        <v>600</v>
      </c>
      <c r="X7" s="50" t="str">
        <f t="shared" si="10"/>
        <v>利用料金制</v>
      </c>
      <c r="Y7" s="52">
        <f>Y8</f>
        <v>164.1</v>
      </c>
      <c r="Z7" s="52">
        <f t="shared" ref="Z7:AH7" si="11">Z8</f>
        <v>140</v>
      </c>
      <c r="AA7" s="52">
        <f t="shared" si="11"/>
        <v>121.3</v>
      </c>
      <c r="AB7" s="52">
        <f t="shared" si="11"/>
        <v>178.5</v>
      </c>
      <c r="AC7" s="52">
        <f t="shared" si="11"/>
        <v>219.5</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39.1</v>
      </c>
      <c r="BG7" s="52">
        <f t="shared" ref="BG7:BO7" si="14">BG8</f>
        <v>28.6</v>
      </c>
      <c r="BH7" s="52">
        <f t="shared" si="14"/>
        <v>17.600000000000001</v>
      </c>
      <c r="BI7" s="52">
        <f t="shared" si="14"/>
        <v>44</v>
      </c>
      <c r="BJ7" s="52">
        <f t="shared" si="14"/>
        <v>54.4</v>
      </c>
      <c r="BK7" s="52">
        <f t="shared" si="14"/>
        <v>30.4</v>
      </c>
      <c r="BL7" s="52">
        <f t="shared" si="14"/>
        <v>33.6</v>
      </c>
      <c r="BM7" s="52">
        <f t="shared" si="14"/>
        <v>-122.5</v>
      </c>
      <c r="BN7" s="52">
        <f t="shared" si="14"/>
        <v>8.5</v>
      </c>
      <c r="BO7" s="52">
        <f t="shared" si="14"/>
        <v>26.6</v>
      </c>
      <c r="BP7" s="49"/>
      <c r="BQ7" s="53">
        <f>BQ8</f>
        <v>12930</v>
      </c>
      <c r="BR7" s="53">
        <f t="shared" ref="BR7:BZ7" si="15">BR8</f>
        <v>7979</v>
      </c>
      <c r="BS7" s="53">
        <f t="shared" si="15"/>
        <v>2662</v>
      </c>
      <c r="BT7" s="53">
        <f t="shared" si="15"/>
        <v>11072</v>
      </c>
      <c r="BU7" s="53">
        <f t="shared" si="15"/>
        <v>17161</v>
      </c>
      <c r="BV7" s="53">
        <f t="shared" si="15"/>
        <v>8183</v>
      </c>
      <c r="BW7" s="53">
        <f t="shared" si="15"/>
        <v>7940</v>
      </c>
      <c r="BX7" s="53">
        <f t="shared" si="15"/>
        <v>2576</v>
      </c>
      <c r="BY7" s="53">
        <f t="shared" si="15"/>
        <v>4153</v>
      </c>
      <c r="BZ7" s="53">
        <f t="shared" si="15"/>
        <v>6140</v>
      </c>
      <c r="CA7" s="51"/>
      <c r="CB7" s="52" t="s">
        <v>122</v>
      </c>
      <c r="CC7" s="52" t="s">
        <v>122</v>
      </c>
      <c r="CD7" s="52" t="s">
        <v>122</v>
      </c>
      <c r="CE7" s="52" t="s">
        <v>122</v>
      </c>
      <c r="CF7" s="52" t="s">
        <v>122</v>
      </c>
      <c r="CG7" s="52" t="s">
        <v>122</v>
      </c>
      <c r="CH7" s="52" t="s">
        <v>122</v>
      </c>
      <c r="CI7" s="52" t="s">
        <v>122</v>
      </c>
      <c r="CJ7" s="52" t="s">
        <v>122</v>
      </c>
      <c r="CK7" s="52" t="s">
        <v>123</v>
      </c>
      <c r="CL7" s="49"/>
      <c r="CM7" s="51">
        <f>CM8</f>
        <v>0</v>
      </c>
      <c r="CN7" s="51">
        <f>CN8</f>
        <v>8086</v>
      </c>
      <c r="CO7" s="52" t="s">
        <v>122</v>
      </c>
      <c r="CP7" s="52" t="s">
        <v>122</v>
      </c>
      <c r="CQ7" s="52" t="s">
        <v>122</v>
      </c>
      <c r="CR7" s="52" t="s">
        <v>122</v>
      </c>
      <c r="CS7" s="52" t="s">
        <v>122</v>
      </c>
      <c r="CT7" s="52" t="s">
        <v>122</v>
      </c>
      <c r="CU7" s="52" t="s">
        <v>122</v>
      </c>
      <c r="CV7" s="52" t="s">
        <v>122</v>
      </c>
      <c r="CW7" s="52" t="s">
        <v>122</v>
      </c>
      <c r="CX7" s="52" t="s">
        <v>124</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120</v>
      </c>
      <c r="DL7" s="52">
        <f t="shared" ref="DL7:DT7" si="17">DL8</f>
        <v>110</v>
      </c>
      <c r="DM7" s="52">
        <f t="shared" si="17"/>
        <v>77.5</v>
      </c>
      <c r="DN7" s="52">
        <f t="shared" si="17"/>
        <v>110</v>
      </c>
      <c r="DO7" s="52">
        <f t="shared" si="17"/>
        <v>142.5</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271004</v>
      </c>
      <c r="D8" s="55">
        <v>47</v>
      </c>
      <c r="E8" s="55">
        <v>14</v>
      </c>
      <c r="F8" s="55">
        <v>0</v>
      </c>
      <c r="G8" s="55">
        <v>17</v>
      </c>
      <c r="H8" s="55" t="s">
        <v>125</v>
      </c>
      <c r="I8" s="55" t="s">
        <v>126</v>
      </c>
      <c r="J8" s="55" t="s">
        <v>127</v>
      </c>
      <c r="K8" s="55" t="s">
        <v>128</v>
      </c>
      <c r="L8" s="55" t="s">
        <v>129</v>
      </c>
      <c r="M8" s="55" t="s">
        <v>130</v>
      </c>
      <c r="N8" s="55" t="s">
        <v>131</v>
      </c>
      <c r="O8" s="56" t="s">
        <v>132</v>
      </c>
      <c r="P8" s="57" t="s">
        <v>133</v>
      </c>
      <c r="Q8" s="57" t="s">
        <v>134</v>
      </c>
      <c r="R8" s="58">
        <v>16</v>
      </c>
      <c r="S8" s="57" t="s">
        <v>135</v>
      </c>
      <c r="T8" s="57" t="s">
        <v>136</v>
      </c>
      <c r="U8" s="58">
        <v>1950</v>
      </c>
      <c r="V8" s="58">
        <v>40</v>
      </c>
      <c r="W8" s="58">
        <v>600</v>
      </c>
      <c r="X8" s="57" t="s">
        <v>137</v>
      </c>
      <c r="Y8" s="59">
        <v>164.1</v>
      </c>
      <c r="Z8" s="59">
        <v>140</v>
      </c>
      <c r="AA8" s="59">
        <v>121.3</v>
      </c>
      <c r="AB8" s="59">
        <v>178.5</v>
      </c>
      <c r="AC8" s="59">
        <v>219.5</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39.1</v>
      </c>
      <c r="BG8" s="59">
        <v>28.6</v>
      </c>
      <c r="BH8" s="59">
        <v>17.600000000000001</v>
      </c>
      <c r="BI8" s="59">
        <v>44</v>
      </c>
      <c r="BJ8" s="59">
        <v>54.4</v>
      </c>
      <c r="BK8" s="59">
        <v>30.4</v>
      </c>
      <c r="BL8" s="59">
        <v>33.6</v>
      </c>
      <c r="BM8" s="59">
        <v>-122.5</v>
      </c>
      <c r="BN8" s="59">
        <v>8.5</v>
      </c>
      <c r="BO8" s="59">
        <v>26.6</v>
      </c>
      <c r="BP8" s="56">
        <v>12.8</v>
      </c>
      <c r="BQ8" s="60">
        <v>12930</v>
      </c>
      <c r="BR8" s="60">
        <v>7979</v>
      </c>
      <c r="BS8" s="60">
        <v>2662</v>
      </c>
      <c r="BT8" s="61">
        <v>11072</v>
      </c>
      <c r="BU8" s="61">
        <v>17161</v>
      </c>
      <c r="BV8" s="60">
        <v>8183</v>
      </c>
      <c r="BW8" s="60">
        <v>7940</v>
      </c>
      <c r="BX8" s="60">
        <v>2576</v>
      </c>
      <c r="BY8" s="60">
        <v>4153</v>
      </c>
      <c r="BZ8" s="60">
        <v>6140</v>
      </c>
      <c r="CA8" s="58">
        <v>10556</v>
      </c>
      <c r="CB8" s="59" t="s">
        <v>129</v>
      </c>
      <c r="CC8" s="59" t="s">
        <v>129</v>
      </c>
      <c r="CD8" s="59" t="s">
        <v>129</v>
      </c>
      <c r="CE8" s="59" t="s">
        <v>129</v>
      </c>
      <c r="CF8" s="59" t="s">
        <v>129</v>
      </c>
      <c r="CG8" s="59" t="s">
        <v>129</v>
      </c>
      <c r="CH8" s="59" t="s">
        <v>129</v>
      </c>
      <c r="CI8" s="59" t="s">
        <v>129</v>
      </c>
      <c r="CJ8" s="59" t="s">
        <v>129</v>
      </c>
      <c r="CK8" s="59" t="s">
        <v>129</v>
      </c>
      <c r="CL8" s="56" t="s">
        <v>129</v>
      </c>
      <c r="CM8" s="58">
        <v>0</v>
      </c>
      <c r="CN8" s="58">
        <v>8086</v>
      </c>
      <c r="CO8" s="59" t="s">
        <v>129</v>
      </c>
      <c r="CP8" s="59" t="s">
        <v>129</v>
      </c>
      <c r="CQ8" s="59" t="s">
        <v>129</v>
      </c>
      <c r="CR8" s="59" t="s">
        <v>129</v>
      </c>
      <c r="CS8" s="59" t="s">
        <v>129</v>
      </c>
      <c r="CT8" s="59" t="s">
        <v>129</v>
      </c>
      <c r="CU8" s="59" t="s">
        <v>129</v>
      </c>
      <c r="CV8" s="59" t="s">
        <v>129</v>
      </c>
      <c r="CW8" s="59" t="s">
        <v>129</v>
      </c>
      <c r="CX8" s="59" t="s">
        <v>129</v>
      </c>
      <c r="CY8" s="56" t="s">
        <v>129</v>
      </c>
      <c r="CZ8" s="59">
        <v>0</v>
      </c>
      <c r="DA8" s="59">
        <v>0</v>
      </c>
      <c r="DB8" s="59">
        <v>0</v>
      </c>
      <c r="DC8" s="59">
        <v>0</v>
      </c>
      <c r="DD8" s="59">
        <v>0</v>
      </c>
      <c r="DE8" s="59">
        <v>83.1</v>
      </c>
      <c r="DF8" s="59">
        <v>54.4</v>
      </c>
      <c r="DG8" s="59">
        <v>70.3</v>
      </c>
      <c r="DH8" s="59">
        <v>70</v>
      </c>
      <c r="DI8" s="59">
        <v>47.6</v>
      </c>
      <c r="DJ8" s="56">
        <v>72.2</v>
      </c>
      <c r="DK8" s="59">
        <v>120</v>
      </c>
      <c r="DL8" s="59">
        <v>110</v>
      </c>
      <c r="DM8" s="59">
        <v>77.5</v>
      </c>
      <c r="DN8" s="59">
        <v>110</v>
      </c>
      <c r="DO8" s="59">
        <v>142.5</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138</v>
      </c>
      <c r="C10" s="64" t="s">
        <v>139</v>
      </c>
      <c r="D10" s="64" t="s">
        <v>140</v>
      </c>
      <c r="E10" s="64" t="s">
        <v>141</v>
      </c>
      <c r="F10" s="64" t="s">
        <v>142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2024-01-11T00:12:34Z</dcterms:created>
  <dcterms:modified xsi:type="dcterms:W3CDTF">2024-02-01T03:09:55Z</dcterms:modified>
  <cp:category/>
</cp:coreProperties>
</file>