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計理担当\１２会計（駐車場）\R5\07　照会・依頼\14_[1.30〆]【総務省照会】公営企業に係る経営比較分析表（令和４年度決算）の分析等について（依頼）\新しいフォルダー\"/>
    </mc:Choice>
  </mc:AlternateContent>
  <xr:revisionPtr revIDLastSave="0" documentId="13_ncr:1_{82E9EA03-C451-4055-8DFD-5B50DA799FF8}" xr6:coauthVersionLast="47" xr6:coauthVersionMax="47" xr10:uidLastSave="{00000000-0000-0000-0000-000000000000}"/>
  <workbookProtection workbookAlgorithmName="SHA-512" workbookHashValue="AGHevGzp9zHn5vCVsR2WXolQAgj+MtcIuZb3V73XWMi7yVnpcaXsRtr69iacHR7LkhpUxQvbb5UAVm9itvZ0JA==" workbookSaltValue="9aAK1N+GBdcYP0cwt/4YZA=="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A51" i="4"/>
  <c r="IT76" i="4"/>
  <c r="CS51" i="4"/>
  <c r="HJ30" i="4"/>
  <c r="CS30" i="4"/>
  <c r="HJ51" i="4"/>
  <c r="MA30" i="4"/>
  <c r="MI76" i="4"/>
  <c r="C11" i="5"/>
  <c r="D11" i="5"/>
  <c r="E11" i="5"/>
  <c r="B11" i="5"/>
  <c r="LT76" i="4" l="1"/>
  <c r="GQ51" i="4"/>
  <c r="LH30" i="4"/>
  <c r="IE76" i="4"/>
  <c r="BZ51" i="4"/>
  <c r="GQ30" i="4"/>
  <c r="BZ30" i="4"/>
  <c r="BK76" i="4"/>
  <c r="LH51" i="4"/>
  <c r="KP76" i="4"/>
  <c r="JV30" i="4"/>
  <c r="AN51" i="4"/>
  <c r="FE30" i="4"/>
  <c r="HA76" i="4"/>
  <c r="AN30" i="4"/>
  <c r="AG76" i="4"/>
  <c r="JV51" i="4"/>
  <c r="FE51" i="4"/>
  <c r="BG51" i="4"/>
  <c r="AV76" i="4"/>
  <c r="KO51" i="4"/>
  <c r="LE76" i="4"/>
  <c r="HP76" i="4"/>
  <c r="FX51" i="4"/>
  <c r="KO30" i="4"/>
  <c r="FX30" i="4"/>
  <c r="BG30" i="4"/>
  <c r="R76" i="4"/>
  <c r="GL76" i="4"/>
  <c r="U51" i="4"/>
  <c r="EL30" i="4"/>
  <c r="KA76" i="4"/>
  <c r="U30" i="4"/>
  <c r="JC51" i="4"/>
  <c r="EL51" i="4"/>
  <c r="JC30" i="4"/>
</calcChain>
</file>

<file path=xl/sharedStrings.xml><?xml version="1.0" encoding="utf-8"?>
<sst xmlns="http://schemas.openxmlformats.org/spreadsheetml/2006/main" count="278" uniqueCount="145">
  <si>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</si>
  <si>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</si>
  <si>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</si>
  <si>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</si>
  <si>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</si>
  <si>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</si>
  <si>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</si>
  <si>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</si>
  <si>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</si>
  <si>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</si>
  <si>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</si>
  <si>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</si>
  <si>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</si>
  <si>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</si>
  <si>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</si>
  <si>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</si>
  <si>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</si>
  <si>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</si>
  <si>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</si>
  <si>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</si>
  <si>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</si>
  <si>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</si>
  <si>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</si>
  <si>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</si>
  <si>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</si>
  <si>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</si>
  <si>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</si>
  <si>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</si>
  <si>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</si>
  <si>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</si>
  <si>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</si>
  <si>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</si>
  <si>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</si>
  <si>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</si>
  <si>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</si>
  <si>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</si>
  <si>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</si>
  <si>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</si>
  <si>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</si>
  <si>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</si>
  <si>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</si>
  <si>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</si>
  <si>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</si>
  <si>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</si>
  <si>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</si>
  <si>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</si>
  <si>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</si>
  <si>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</si>
  <si>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</si>
  <si>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</si>
  <si>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</si>
  <si>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</si>
  <si>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</si>
  <si>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</si>
  <si>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</si>
  <si>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</si>
  <si>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</si>
  <si>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</si>
  <si>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</si>
  <si>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</si>
  <si>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</si>
  <si>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</si>
  <si>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</si>
  <si>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</si>
  <si>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</si>
  <si>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</si>
  <si>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</si>
  <si>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</si>
  <si>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</si>
  <si>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</si>
  <si>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</si>
  <si>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</si>
  <si>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</si>
  <si>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</si>
  <si>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</si>
  <si>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</si>
  <si>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</si>
  <si>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</si>
  <si>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</si>
  <si>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</si>
  <si>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</si>
  <si>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</si>
  <si>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</si>
  <si>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</si>
  <si>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</si>
  <si>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</si>
  <si>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</si>
  <si>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</si>
  <si>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</si>
  <si>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</si>
  <si>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</si>
  <si>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</si>
  <si>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</si>
  <si>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</si>
  <si>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</si>
  <si>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</si>
  <si>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</si>
  <si>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</si>
  <si>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</si>
  <si>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</si>
  <si>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</si>
  <si>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</si>
  <si>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</si>
  <si>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</si>
  <si>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</si>
  <si>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</si>
  <si>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</si>
  <si>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</si>
  <si>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</si>
  <si>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</si>
  <si>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</si>
  <si>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当該値(N-3)</t>
    <phoneticPr fontId="5"/>
  </si>
  <si>
    <t>当該値(N-4)</t>
    <phoneticPr fontId="5"/>
  </si>
  <si>
    <t>当該値(N-1)</t>
    <phoneticPr fontId="5"/>
  </si>
  <si>
    <t>当該値(N)</t>
    <phoneticPr fontId="5"/>
  </si>
  <si>
    <t>当該値(N-1)</t>
    <phoneticPr fontId="5"/>
  </si>
  <si>
    <t>当該値(N)</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</si>
  <si>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</si>
  <si>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</si>
  <si>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</si>
  <si>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</si>
  <si>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</si>
  <si>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</si>
  <si>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</si>
  <si>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土佐堀地下駐車場</t>
  </si>
  <si>
    <t>法非適用</t>
  </si>
  <si>
    <t>駐車場整備事業</t>
  </si>
  <si>
    <t>-</t>
  </si>
  <si>
    <t>Ａ２Ｂ１</t>
  </si>
  <si>
    <t>非設置</t>
  </si>
  <si>
    <t>該当数値なし</t>
  </si>
  <si>
    <t>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</si>
  <si>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</si>
  <si>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</si>
  <si>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</si>
  <si>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</si>
  <si>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</si>
  <si>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</si>
  <si>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</si>
  <si>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</si>
  <si>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</si>
  <si>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・⑦土佐堀地下駐車場は道路附属物（道路法第2条第2項）であり、敷地の地価を計上しておりません。
・⑧設備投資見込額は、今後10年間で見込む建設改良費・修繕費等の金額です。土佐堀地下駐車場は機械式駐車場の為、更新費用が多額となっております。
・⑩企業債の残高はありません。</t>
    <rPh sb="2" eb="5">
      <t>トサボリ</t>
    </rPh>
    <rPh sb="5" eb="7">
      <t>チカ</t>
    </rPh>
    <rPh sb="7" eb="10">
      <t>チュウシャジョウ</t>
    </rPh>
    <rPh sb="85" eb="88">
      <t>トサボリ</t>
    </rPh>
    <phoneticPr fontId="17"/>
  </si>
  <si>
    <t xml:space="preserve">・①収益的収支比率は、黒字であれば100％以上となる指標です。経年比較で見た場合に、類似施設と比較し、低い水準となっていますが、これは設備の維持管理費用が多額であることが主な要因です。
・②③他会計補助金はありません。
・④売上高GOP比率は、施設の営業に関する収益性を表す指標です。類似施設と比較し、R3以降はやや上回っております。
・⑤EBITDAとは、営業収益と同様、その経年の推移を見て企業の収益が継続して成長しているかどうかを判断するための指標です。類似施設と比較し、低い水準となっております。当該傾向の主な要因は、①と同様です。
</t>
    <rPh sb="51" eb="52">
      <t>ヒク</t>
    </rPh>
    <rPh sb="72" eb="74">
      <t>カンリ</t>
    </rPh>
    <rPh sb="77" eb="79">
      <t>タガク</t>
    </rPh>
    <rPh sb="142" eb="144">
      <t>ルイジ</t>
    </rPh>
    <rPh sb="144" eb="146">
      <t>シセツ</t>
    </rPh>
    <rPh sb="147" eb="149">
      <t>ヒカク</t>
    </rPh>
    <rPh sb="153" eb="155">
      <t>イコウ</t>
    </rPh>
    <rPh sb="158" eb="160">
      <t>ウワマワ</t>
    </rPh>
    <rPh sb="230" eb="232">
      <t>ルイジ</t>
    </rPh>
    <rPh sb="232" eb="234">
      <t>シセツ</t>
    </rPh>
    <rPh sb="235" eb="237">
      <t>ヒカク</t>
    </rPh>
    <rPh sb="239" eb="240">
      <t>ヒク</t>
    </rPh>
    <rPh sb="241" eb="243">
      <t>スイジュン</t>
    </rPh>
    <rPh sb="265" eb="267">
      <t>ドウヨウ</t>
    </rPh>
    <phoneticPr fontId="15"/>
  </si>
  <si>
    <t>・⑪収容台数に対する一日当たり平均駐車台数の割合をいいます。
　類似施設と比べて数値が低くなっておりますが、大阪市内のビジネス街及び繁華街に位置しており、長時間利用車両が多いことが要因です。</t>
    <phoneticPr fontId="5"/>
  </si>
  <si>
    <t xml:space="preserve">・各種利用促進策を実施し、効率的な管理運営を行っておりますが、上記のとおり土佐堀地下駐車場は機械式駐車場であるため、設備機器の維持管理費等が多額となっており、収支状況が低い水準で推移しております。また、コロナ禍の影響により減少しているため、最適な料金改定等を検討し、利用台数減少を防ぐ対策を実施してまいります。
・土佐堀地下駐車場は、大阪市駐車基本計画を基に市内の路上駐車違反防止のため本市が管理運営を行っており、今後も同目的達成のため、本市が管理を継続していく方針です。
</t>
    <rPh sb="1" eb="3">
      <t>カクシュ</t>
    </rPh>
    <rPh sb="3" eb="5">
      <t>リヨウ</t>
    </rPh>
    <rPh sb="5" eb="8">
      <t>ソクシンサク</t>
    </rPh>
    <rPh sb="9" eb="11">
      <t>ジッシ</t>
    </rPh>
    <rPh sb="13" eb="16">
      <t>コウリツテキ</t>
    </rPh>
    <rPh sb="17" eb="19">
      <t>カンリ</t>
    </rPh>
    <rPh sb="19" eb="21">
      <t>ウンエイ</t>
    </rPh>
    <rPh sb="22" eb="23">
      <t>オコナ</t>
    </rPh>
    <rPh sb="31" eb="33">
      <t>ジョウキ</t>
    </rPh>
    <rPh sb="37" eb="40">
      <t>トサボリ</t>
    </rPh>
    <rPh sb="40" eb="42">
      <t>チカ</t>
    </rPh>
    <rPh sb="42" eb="45">
      <t>チュウシャジョウ</t>
    </rPh>
    <rPh sb="46" eb="49">
      <t>キカイシキ</t>
    </rPh>
    <rPh sb="49" eb="52">
      <t>チュウシャジョウ</t>
    </rPh>
    <rPh sb="58" eb="60">
      <t>セツビ</t>
    </rPh>
    <rPh sb="60" eb="62">
      <t>キキ</t>
    </rPh>
    <rPh sb="63" eb="65">
      <t>イジ</t>
    </rPh>
    <rPh sb="65" eb="68">
      <t>カンリヒ</t>
    </rPh>
    <rPh sb="68" eb="69">
      <t>トウ</t>
    </rPh>
    <rPh sb="70" eb="72">
      <t>タガク</t>
    </rPh>
    <rPh sb="79" eb="81">
      <t>シュウシ</t>
    </rPh>
    <rPh sb="81" eb="83">
      <t>ジョウキョウ</t>
    </rPh>
    <rPh sb="84" eb="85">
      <t>ヒク</t>
    </rPh>
    <rPh sb="86" eb="88">
      <t>スイジュン</t>
    </rPh>
    <rPh sb="89" eb="91">
      <t>スイイ</t>
    </rPh>
    <rPh sb="104" eb="105">
      <t>カ</t>
    </rPh>
    <rPh sb="106" eb="108">
      <t>エイキョウ</t>
    </rPh>
    <rPh sb="111" eb="113">
      <t>ゲンショウ</t>
    </rPh>
    <rPh sb="157" eb="160">
      <t>トサボリ</t>
    </rPh>
    <rPh sb="160" eb="162">
      <t>チカ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</si>
</sst>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b/>
      <sz val="15"/>
      <color theme="3"/>
      <name val="游ゴシック"/>
      <family val="2"/>
      <charset val="128"/>
      <scheme val="minor"/>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B2FDA6F0-4F8E-4DA3-A327-45639DABF0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72</c:v>
                </c:pt>
                <c:pt idx="1">
                  <c:v>45.8</c:v>
                </c:pt>
                <c:pt idx="2">
                  <c:v>50.9</c:v>
                </c:pt>
                <c:pt idx="3">
                  <c:v>33.200000000000003</c:v>
                </c:pt>
                <c:pt idx="4">
                  <c:v>41.3</c:v>
                </c:pt>
              </c:numCache>
            </c:numRef>
          </c:val>
          <c:extLst>
            <c:ext xmlns:c16="http://schemas.microsoft.com/office/drawing/2014/chart" uri="{C3380CC4-5D6E-409C-BE32-E72D297353CC}">
              <c16:uniqueId val="{00000000-2C6C-4B6D-8D47-415F31D97DC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2C6C-4B6D-8D47-415F31D97DC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710-482A-8EB0-3274940C6D7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C710-482A-8EB0-3274940C6D7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4C2-46CF-BC74-7E9D9D71E70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4C2-46CF-BC74-7E9D9D71E70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5D3E-4347-AB95-9BDBEBA7CC8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D3E-4347-AB95-9BDBEBA7CC8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3D1-43C8-94AC-D945F3F62A5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83D1-43C8-94AC-D945F3F62A5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C34-4952-BA5C-D324750A0ED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AC34-4952-BA5C-D324750A0ED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67.099999999999994</c:v>
                </c:pt>
                <c:pt idx="1">
                  <c:v>63.3</c:v>
                </c:pt>
                <c:pt idx="2">
                  <c:v>50.5</c:v>
                </c:pt>
                <c:pt idx="3">
                  <c:v>49.5</c:v>
                </c:pt>
                <c:pt idx="4">
                  <c:v>54.3</c:v>
                </c:pt>
              </c:numCache>
            </c:numRef>
          </c:val>
          <c:extLst>
            <c:ext xmlns:c16="http://schemas.microsoft.com/office/drawing/2014/chart" uri="{C3380CC4-5D6E-409C-BE32-E72D297353CC}">
              <c16:uniqueId val="{00000000-EEF4-4B10-96B3-D566B951BAD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EEF4-4B10-96B3-D566B951BAD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-39</c:v>
                </c:pt>
                <c:pt idx="1">
                  <c:v>-118.3</c:v>
                </c:pt>
                <c:pt idx="2">
                  <c:v>-96.3</c:v>
                </c:pt>
                <c:pt idx="3">
                  <c:v>-201.1</c:v>
                </c:pt>
                <c:pt idx="4">
                  <c:v>-142.1</c:v>
                </c:pt>
              </c:numCache>
            </c:numRef>
          </c:val>
          <c:extLst>
            <c:ext xmlns:c16="http://schemas.microsoft.com/office/drawing/2014/chart" uri="{C3380CC4-5D6E-409C-BE32-E72D297353CC}">
              <c16:uniqueId val="{00000000-50B8-4B8E-9191-7D0334E96CB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50B8-4B8E-9191-7D0334E96CB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-26056</c:v>
                </c:pt>
                <c:pt idx="1">
                  <c:v>-79844</c:v>
                </c:pt>
                <c:pt idx="2">
                  <c:v>-53909</c:v>
                </c:pt>
                <c:pt idx="3">
                  <c:v>-97263</c:v>
                </c:pt>
                <c:pt idx="4">
                  <c:v>-74913</c:v>
                </c:pt>
              </c:numCache>
            </c:numRef>
          </c:val>
          <c:extLst>
            <c:ext xmlns:c16="http://schemas.microsoft.com/office/drawing/2014/chart" uri="{C3380CC4-5D6E-409C-BE32-E72D297353CC}">
              <c16:uniqueId val="{00000000-A01F-475E-BFA1-3B0F507BEA1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A01F-475E-BFA1-3B0F507BEA1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L53" zoomScale="75" zoomScaleNormal="7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大阪府大阪市　土佐堀地下駐車場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9</v>
      </c>
      <c r="NE7" s="136"/>
      <c r="NF7" s="136"/>
      <c r="NG7" s="136"/>
      <c r="NH7" s="136"/>
      <c r="NI7" s="136"/>
      <c r="NJ7" s="136"/>
      <c r="NK7" s="136"/>
      <c r="NL7" s="136"/>
      <c r="NM7" s="136"/>
      <c r="NN7" s="136"/>
      <c r="NO7" s="136"/>
      <c r="NP7" s="136"/>
      <c r="NQ7" s="137"/>
    </row>
    <row r="8" spans="1:382" ht="18.75" customHeight="1" x14ac:dyDescent="0.15">
      <c r="A8" s="2"/>
      <c r="B8" s="116" t="str">
        <f>データ!J7</f>
        <v>法非適用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駐車場整備事業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9">
        <f>データ!U7</f>
        <v>8314</v>
      </c>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3"/>
      <c r="ND8" s="130" t="s">
        <v>10</v>
      </c>
      <c r="NE8" s="131"/>
      <c r="NF8" s="120" t="s">
        <v>11</v>
      </c>
      <c r="NG8" s="120"/>
      <c r="NH8" s="120"/>
      <c r="NI8" s="120"/>
      <c r="NJ8" s="120"/>
      <c r="NK8" s="120"/>
      <c r="NL8" s="120"/>
      <c r="NM8" s="120"/>
      <c r="NN8" s="120"/>
      <c r="NO8" s="120"/>
      <c r="NP8" s="120"/>
      <c r="NQ8" s="121"/>
    </row>
    <row r="9" spans="1:382" ht="18.75" customHeight="1" x14ac:dyDescent="0.15">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19</v>
      </c>
      <c r="NE9" s="127"/>
      <c r="NF9" s="128" t="s">
        <v>20</v>
      </c>
      <c r="NG9" s="128"/>
      <c r="NH9" s="128"/>
      <c r="NI9" s="128"/>
      <c r="NJ9" s="128"/>
      <c r="NK9" s="128"/>
      <c r="NL9" s="128"/>
      <c r="NM9" s="128"/>
      <c r="NN9" s="128"/>
      <c r="NO9" s="128"/>
      <c r="NP9" s="128"/>
      <c r="NQ9" s="129"/>
    </row>
    <row r="10" spans="1:382" ht="18.75" customHeight="1" x14ac:dyDescent="0.15">
      <c r="A10" s="2"/>
      <c r="B10" s="110" t="str">
        <f>データ!O7</f>
        <v>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3" t="s">
        <v>131</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t="str">
        <f>データ!Q7</f>
        <v>地下式</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25</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9">
        <f>データ!V7</f>
        <v>210</v>
      </c>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f>データ!W7</f>
        <v>600</v>
      </c>
      <c r="JR10" s="119"/>
      <c r="JS10" s="119"/>
      <c r="JT10" s="119"/>
      <c r="JU10" s="119"/>
      <c r="JV10" s="119"/>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7" t="s">
        <v>142</v>
      </c>
      <c r="NE15" s="108"/>
      <c r="NF15" s="108"/>
      <c r="NG15" s="108"/>
      <c r="NH15" s="108"/>
      <c r="NI15" s="108"/>
      <c r="NJ15" s="108"/>
      <c r="NK15" s="108"/>
      <c r="NL15" s="108"/>
      <c r="NM15" s="108"/>
      <c r="NN15" s="108"/>
      <c r="NO15" s="108"/>
      <c r="NP15" s="108"/>
      <c r="NQ15" s="108"/>
      <c r="NR15" s="10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72</v>
      </c>
      <c r="V31" s="98"/>
      <c r="W31" s="98"/>
      <c r="X31" s="98"/>
      <c r="Y31" s="98"/>
      <c r="Z31" s="98"/>
      <c r="AA31" s="98"/>
      <c r="AB31" s="98"/>
      <c r="AC31" s="98"/>
      <c r="AD31" s="98"/>
      <c r="AE31" s="98"/>
      <c r="AF31" s="98"/>
      <c r="AG31" s="98"/>
      <c r="AH31" s="98"/>
      <c r="AI31" s="98"/>
      <c r="AJ31" s="98"/>
      <c r="AK31" s="98"/>
      <c r="AL31" s="98"/>
      <c r="AM31" s="98"/>
      <c r="AN31" s="98">
        <f>データ!Z7</f>
        <v>45.8</v>
      </c>
      <c r="AO31" s="98"/>
      <c r="AP31" s="98"/>
      <c r="AQ31" s="98"/>
      <c r="AR31" s="98"/>
      <c r="AS31" s="98"/>
      <c r="AT31" s="98"/>
      <c r="AU31" s="98"/>
      <c r="AV31" s="98"/>
      <c r="AW31" s="98"/>
      <c r="AX31" s="98"/>
      <c r="AY31" s="98"/>
      <c r="AZ31" s="98"/>
      <c r="BA31" s="98"/>
      <c r="BB31" s="98"/>
      <c r="BC31" s="98"/>
      <c r="BD31" s="98"/>
      <c r="BE31" s="98"/>
      <c r="BF31" s="98"/>
      <c r="BG31" s="98">
        <f>データ!AA7</f>
        <v>50.9</v>
      </c>
      <c r="BH31" s="98"/>
      <c r="BI31" s="98"/>
      <c r="BJ31" s="98"/>
      <c r="BK31" s="98"/>
      <c r="BL31" s="98"/>
      <c r="BM31" s="98"/>
      <c r="BN31" s="98"/>
      <c r="BO31" s="98"/>
      <c r="BP31" s="98"/>
      <c r="BQ31" s="98"/>
      <c r="BR31" s="98"/>
      <c r="BS31" s="98"/>
      <c r="BT31" s="98"/>
      <c r="BU31" s="98"/>
      <c r="BV31" s="98"/>
      <c r="BW31" s="98"/>
      <c r="BX31" s="98"/>
      <c r="BY31" s="98"/>
      <c r="BZ31" s="98">
        <f>データ!AB7</f>
        <v>33.200000000000003</v>
      </c>
      <c r="CA31" s="98"/>
      <c r="CB31" s="98"/>
      <c r="CC31" s="98"/>
      <c r="CD31" s="98"/>
      <c r="CE31" s="98"/>
      <c r="CF31" s="98"/>
      <c r="CG31" s="98"/>
      <c r="CH31" s="98"/>
      <c r="CI31" s="98"/>
      <c r="CJ31" s="98"/>
      <c r="CK31" s="98"/>
      <c r="CL31" s="98"/>
      <c r="CM31" s="98"/>
      <c r="CN31" s="98"/>
      <c r="CO31" s="98"/>
      <c r="CP31" s="98"/>
      <c r="CQ31" s="98"/>
      <c r="CR31" s="98"/>
      <c r="CS31" s="98">
        <f>データ!AC7</f>
        <v>41.3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67.099999999999994</v>
      </c>
      <c r="JD31" s="67"/>
      <c r="JE31" s="67"/>
      <c r="JF31" s="67"/>
      <c r="JG31" s="67"/>
      <c r="JH31" s="67"/>
      <c r="JI31" s="67"/>
      <c r="JJ31" s="67"/>
      <c r="JK31" s="67"/>
      <c r="JL31" s="67"/>
      <c r="JM31" s="67"/>
      <c r="JN31" s="67"/>
      <c r="JO31" s="67"/>
      <c r="JP31" s="67"/>
      <c r="JQ31" s="67"/>
      <c r="JR31" s="67"/>
      <c r="JS31" s="67"/>
      <c r="JT31" s="67"/>
      <c r="JU31" s="68"/>
      <c r="JV31" s="66">
        <f>データ!DL7</f>
        <v>63.3</v>
      </c>
      <c r="JW31" s="67"/>
      <c r="JX31" s="67"/>
      <c r="JY31" s="67"/>
      <c r="JZ31" s="67"/>
      <c r="KA31" s="67"/>
      <c r="KB31" s="67"/>
      <c r="KC31" s="67"/>
      <c r="KD31" s="67"/>
      <c r="KE31" s="67"/>
      <c r="KF31" s="67"/>
      <c r="KG31" s="67"/>
      <c r="KH31" s="67"/>
      <c r="KI31" s="67"/>
      <c r="KJ31" s="67"/>
      <c r="KK31" s="67"/>
      <c r="KL31" s="67"/>
      <c r="KM31" s="67"/>
      <c r="KN31" s="68"/>
      <c r="KO31" s="66">
        <f>データ!DM7</f>
        <v>50.5</v>
      </c>
      <c r="KP31" s="67"/>
      <c r="KQ31" s="67"/>
      <c r="KR31" s="67"/>
      <c r="KS31" s="67"/>
      <c r="KT31" s="67"/>
      <c r="KU31" s="67"/>
      <c r="KV31" s="67"/>
      <c r="KW31" s="67"/>
      <c r="KX31" s="67"/>
      <c r="KY31" s="67"/>
      <c r="KZ31" s="67"/>
      <c r="LA31" s="67"/>
      <c r="LB31" s="67"/>
      <c r="LC31" s="67"/>
      <c r="LD31" s="67"/>
      <c r="LE31" s="67"/>
      <c r="LF31" s="67"/>
      <c r="LG31" s="68"/>
      <c r="LH31" s="66">
        <f>データ!DN7</f>
        <v>49.5</v>
      </c>
      <c r="LI31" s="67"/>
      <c r="LJ31" s="67"/>
      <c r="LK31" s="67"/>
      <c r="LL31" s="67"/>
      <c r="LM31" s="67"/>
      <c r="LN31" s="67"/>
      <c r="LO31" s="67"/>
      <c r="LP31" s="67"/>
      <c r="LQ31" s="67"/>
      <c r="LR31" s="67"/>
      <c r="LS31" s="67"/>
      <c r="LT31" s="67"/>
      <c r="LU31" s="67"/>
      <c r="LV31" s="67"/>
      <c r="LW31" s="67"/>
      <c r="LX31" s="67"/>
      <c r="LY31" s="67"/>
      <c r="LZ31" s="68"/>
      <c r="MA31" s="66">
        <f>データ!DO7</f>
        <v>54.3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123.6</v>
      </c>
      <c r="V32" s="98"/>
      <c r="W32" s="98"/>
      <c r="X32" s="98"/>
      <c r="Y32" s="98"/>
      <c r="Z32" s="98"/>
      <c r="AA32" s="98"/>
      <c r="AB32" s="98"/>
      <c r="AC32" s="98"/>
      <c r="AD32" s="98"/>
      <c r="AE32" s="98"/>
      <c r="AF32" s="98"/>
      <c r="AG32" s="98"/>
      <c r="AH32" s="98"/>
      <c r="AI32" s="98"/>
      <c r="AJ32" s="98"/>
      <c r="AK32" s="98"/>
      <c r="AL32" s="98"/>
      <c r="AM32" s="98"/>
      <c r="AN32" s="98">
        <f>データ!AE7</f>
        <v>121.8</v>
      </c>
      <c r="AO32" s="98"/>
      <c r="AP32" s="98"/>
      <c r="AQ32" s="98"/>
      <c r="AR32" s="98"/>
      <c r="AS32" s="98"/>
      <c r="AT32" s="98"/>
      <c r="AU32" s="98"/>
      <c r="AV32" s="98"/>
      <c r="AW32" s="98"/>
      <c r="AX32" s="98"/>
      <c r="AY32" s="98"/>
      <c r="AZ32" s="98"/>
      <c r="BA32" s="98"/>
      <c r="BB32" s="98"/>
      <c r="BC32" s="98"/>
      <c r="BD32" s="98"/>
      <c r="BE32" s="98"/>
      <c r="BF32" s="98"/>
      <c r="BG32" s="98">
        <f>データ!AF7</f>
        <v>111.3</v>
      </c>
      <c r="BH32" s="98"/>
      <c r="BI32" s="98"/>
      <c r="BJ32" s="98"/>
      <c r="BK32" s="98"/>
      <c r="BL32" s="98"/>
      <c r="BM32" s="98"/>
      <c r="BN32" s="98"/>
      <c r="BO32" s="98"/>
      <c r="BP32" s="98"/>
      <c r="BQ32" s="98"/>
      <c r="BR32" s="98"/>
      <c r="BS32" s="98"/>
      <c r="BT32" s="98"/>
      <c r="BU32" s="98"/>
      <c r="BV32" s="98"/>
      <c r="BW32" s="98"/>
      <c r="BX32" s="98"/>
      <c r="BY32" s="98"/>
      <c r="BZ32" s="98">
        <f>データ!AG7</f>
        <v>158.80000000000001</v>
      </c>
      <c r="CA32" s="98"/>
      <c r="CB32" s="98"/>
      <c r="CC32" s="98"/>
      <c r="CD32" s="98"/>
      <c r="CE32" s="98"/>
      <c r="CF32" s="98"/>
      <c r="CG32" s="98"/>
      <c r="CH32" s="98"/>
      <c r="CI32" s="98"/>
      <c r="CJ32" s="98"/>
      <c r="CK32" s="98"/>
      <c r="CL32" s="98"/>
      <c r="CM32" s="98"/>
      <c r="CN32" s="98"/>
      <c r="CO32" s="98"/>
      <c r="CP32" s="98"/>
      <c r="CQ32" s="98"/>
      <c r="CR32" s="98"/>
      <c r="CS32" s="98">
        <f>データ!AH7</f>
        <v>120.9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11.2</v>
      </c>
      <c r="EM32" s="98"/>
      <c r="EN32" s="98"/>
      <c r="EO32" s="98"/>
      <c r="EP32" s="98"/>
      <c r="EQ32" s="98"/>
      <c r="ER32" s="98"/>
      <c r="ES32" s="98"/>
      <c r="ET32" s="98"/>
      <c r="EU32" s="98"/>
      <c r="EV32" s="98"/>
      <c r="EW32" s="98"/>
      <c r="EX32" s="98"/>
      <c r="EY32" s="98"/>
      <c r="EZ32" s="98"/>
      <c r="FA32" s="98"/>
      <c r="FB32" s="98"/>
      <c r="FC32" s="98"/>
      <c r="FD32" s="98"/>
      <c r="FE32" s="98">
        <f>データ!AP7</f>
        <v>6.5</v>
      </c>
      <c r="FF32" s="98"/>
      <c r="FG32" s="98"/>
      <c r="FH32" s="98"/>
      <c r="FI32" s="98"/>
      <c r="FJ32" s="98"/>
      <c r="FK32" s="98"/>
      <c r="FL32" s="98"/>
      <c r="FM32" s="98"/>
      <c r="FN32" s="98"/>
      <c r="FO32" s="98"/>
      <c r="FP32" s="98"/>
      <c r="FQ32" s="98"/>
      <c r="FR32" s="98"/>
      <c r="FS32" s="98"/>
      <c r="FT32" s="98"/>
      <c r="FU32" s="98"/>
      <c r="FV32" s="98"/>
      <c r="FW32" s="98"/>
      <c r="FX32" s="98">
        <f>データ!AQ7</f>
        <v>10.1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153.80000000000001</v>
      </c>
      <c r="KP32" s="67"/>
      <c r="KQ32" s="67"/>
      <c r="KR32" s="67"/>
      <c r="KS32" s="67"/>
      <c r="KT32" s="67"/>
      <c r="KU32" s="67"/>
      <c r="KV32" s="67"/>
      <c r="KW32" s="67"/>
      <c r="KX32" s="67"/>
      <c r="KY32" s="67"/>
      <c r="KZ32" s="67"/>
      <c r="LA32" s="67"/>
      <c r="LB32" s="67"/>
      <c r="LC32" s="67"/>
      <c r="LD32" s="67"/>
      <c r="LE32" s="67"/>
      <c r="LF32" s="67"/>
      <c r="LG32" s="68"/>
      <c r="LH32" s="66">
        <f>データ!DS7</f>
        <v>163.5</v>
      </c>
      <c r="LI32" s="67"/>
      <c r="LJ32" s="67"/>
      <c r="LK32" s="67"/>
      <c r="LL32" s="67"/>
      <c r="LM32" s="67"/>
      <c r="LN32" s="67"/>
      <c r="LO32" s="67"/>
      <c r="LP32" s="67"/>
      <c r="LQ32" s="67"/>
      <c r="LR32" s="67"/>
      <c r="LS32" s="67"/>
      <c r="LT32" s="67"/>
      <c r="LU32" s="67"/>
      <c r="LV32" s="67"/>
      <c r="LW32" s="67"/>
      <c r="LX32" s="67"/>
      <c r="LY32" s="67"/>
      <c r="LZ32" s="68"/>
      <c r="MA32" s="66">
        <f>データ!DT7</f>
        <v>178.3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141</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143</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-39</v>
      </c>
      <c r="EM52" s="98"/>
      <c r="EN52" s="98"/>
      <c r="EO52" s="98"/>
      <c r="EP52" s="98"/>
      <c r="EQ52" s="98"/>
      <c r="ER52" s="98"/>
      <c r="ES52" s="98"/>
      <c r="ET52" s="98"/>
      <c r="EU52" s="98"/>
      <c r="EV52" s="98"/>
      <c r="EW52" s="98"/>
      <c r="EX52" s="98"/>
      <c r="EY52" s="98"/>
      <c r="EZ52" s="98"/>
      <c r="FA52" s="98"/>
      <c r="FB52" s="98"/>
      <c r="FC52" s="98"/>
      <c r="FD52" s="98"/>
      <c r="FE52" s="98">
        <f>データ!BG7</f>
        <v>-118.3</v>
      </c>
      <c r="FF52" s="98"/>
      <c r="FG52" s="98"/>
      <c r="FH52" s="98"/>
      <c r="FI52" s="98"/>
      <c r="FJ52" s="98"/>
      <c r="FK52" s="98"/>
      <c r="FL52" s="98"/>
      <c r="FM52" s="98"/>
      <c r="FN52" s="98"/>
      <c r="FO52" s="98"/>
      <c r="FP52" s="98"/>
      <c r="FQ52" s="98"/>
      <c r="FR52" s="98"/>
      <c r="FS52" s="98"/>
      <c r="FT52" s="98"/>
      <c r="FU52" s="98"/>
      <c r="FV52" s="98"/>
      <c r="FW52" s="98"/>
      <c r="FX52" s="98">
        <f>データ!BH7</f>
        <v>-96.3</v>
      </c>
      <c r="FY52" s="98"/>
      <c r="FZ52" s="98"/>
      <c r="GA52" s="98"/>
      <c r="GB52" s="98"/>
      <c r="GC52" s="98"/>
      <c r="GD52" s="98"/>
      <c r="GE52" s="98"/>
      <c r="GF52" s="98"/>
      <c r="GG52" s="98"/>
      <c r="GH52" s="98"/>
      <c r="GI52" s="98"/>
      <c r="GJ52" s="98"/>
      <c r="GK52" s="98"/>
      <c r="GL52" s="98"/>
      <c r="GM52" s="98"/>
      <c r="GN52" s="98"/>
      <c r="GO52" s="98"/>
      <c r="GP52" s="98"/>
      <c r="GQ52" s="98">
        <f>データ!BI7</f>
        <v>-201.1</v>
      </c>
      <c r="GR52" s="98"/>
      <c r="GS52" s="98"/>
      <c r="GT52" s="98"/>
      <c r="GU52" s="98"/>
      <c r="GV52" s="98"/>
      <c r="GW52" s="98"/>
      <c r="GX52" s="98"/>
      <c r="GY52" s="98"/>
      <c r="GZ52" s="98"/>
      <c r="HA52" s="98"/>
      <c r="HB52" s="98"/>
      <c r="HC52" s="98"/>
      <c r="HD52" s="98"/>
      <c r="HE52" s="98"/>
      <c r="HF52" s="98"/>
      <c r="HG52" s="98"/>
      <c r="HH52" s="98"/>
      <c r="HI52" s="98"/>
      <c r="HJ52" s="98">
        <f>データ!BJ7</f>
        <v>-142.1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-26056</v>
      </c>
      <c r="JD52" s="97"/>
      <c r="JE52" s="97"/>
      <c r="JF52" s="97"/>
      <c r="JG52" s="97"/>
      <c r="JH52" s="97"/>
      <c r="JI52" s="97"/>
      <c r="JJ52" s="97"/>
      <c r="JK52" s="97"/>
      <c r="JL52" s="97"/>
      <c r="JM52" s="97"/>
      <c r="JN52" s="97"/>
      <c r="JO52" s="97"/>
      <c r="JP52" s="97"/>
      <c r="JQ52" s="97"/>
      <c r="JR52" s="97"/>
      <c r="JS52" s="97"/>
      <c r="JT52" s="97"/>
      <c r="JU52" s="97"/>
      <c r="JV52" s="97">
        <f>データ!BR7</f>
        <v>-79844</v>
      </c>
      <c r="JW52" s="97"/>
      <c r="JX52" s="97"/>
      <c r="JY52" s="97"/>
      <c r="JZ52" s="97"/>
      <c r="KA52" s="97"/>
      <c r="KB52" s="97"/>
      <c r="KC52" s="97"/>
      <c r="KD52" s="97"/>
      <c r="KE52" s="97"/>
      <c r="KF52" s="97"/>
      <c r="KG52" s="97"/>
      <c r="KH52" s="97"/>
      <c r="KI52" s="97"/>
      <c r="KJ52" s="97"/>
      <c r="KK52" s="97"/>
      <c r="KL52" s="97"/>
      <c r="KM52" s="97"/>
      <c r="KN52" s="97"/>
      <c r="KO52" s="97">
        <f>データ!BS7</f>
        <v>-53909</v>
      </c>
      <c r="KP52" s="97"/>
      <c r="KQ52" s="97"/>
      <c r="KR52" s="97"/>
      <c r="KS52" s="97"/>
      <c r="KT52" s="97"/>
      <c r="KU52" s="97"/>
      <c r="KV52" s="97"/>
      <c r="KW52" s="97"/>
      <c r="KX52" s="97"/>
      <c r="KY52" s="97"/>
      <c r="KZ52" s="97"/>
      <c r="LA52" s="97"/>
      <c r="LB52" s="97"/>
      <c r="LC52" s="97"/>
      <c r="LD52" s="97"/>
      <c r="LE52" s="97"/>
      <c r="LF52" s="97"/>
      <c r="LG52" s="97"/>
      <c r="LH52" s="97">
        <f>データ!BT7</f>
        <v>-97263</v>
      </c>
      <c r="LI52" s="97"/>
      <c r="LJ52" s="97"/>
      <c r="LK52" s="97"/>
      <c r="LL52" s="97"/>
      <c r="LM52" s="97"/>
      <c r="LN52" s="97"/>
      <c r="LO52" s="97"/>
      <c r="LP52" s="97"/>
      <c r="LQ52" s="97"/>
      <c r="LR52" s="97"/>
      <c r="LS52" s="97"/>
      <c r="LT52" s="97"/>
      <c r="LU52" s="97"/>
      <c r="LV52" s="97"/>
      <c r="LW52" s="97"/>
      <c r="LX52" s="97"/>
      <c r="LY52" s="97"/>
      <c r="LZ52" s="97"/>
      <c r="MA52" s="97">
        <f>データ!BU7</f>
        <v>-74913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103</v>
      </c>
      <c r="V53" s="97"/>
      <c r="W53" s="97"/>
      <c r="X53" s="97"/>
      <c r="Y53" s="97"/>
      <c r="Z53" s="97"/>
      <c r="AA53" s="97"/>
      <c r="AB53" s="97"/>
      <c r="AC53" s="97"/>
      <c r="AD53" s="97"/>
      <c r="AE53" s="97"/>
      <c r="AF53" s="97"/>
      <c r="AG53" s="97"/>
      <c r="AH53" s="97"/>
      <c r="AI53" s="97"/>
      <c r="AJ53" s="97"/>
      <c r="AK53" s="97"/>
      <c r="AL53" s="97"/>
      <c r="AM53" s="97"/>
      <c r="AN53" s="97">
        <f>データ!BA7</f>
        <v>54</v>
      </c>
      <c r="AO53" s="97"/>
      <c r="AP53" s="97"/>
      <c r="AQ53" s="97"/>
      <c r="AR53" s="97"/>
      <c r="AS53" s="97"/>
      <c r="AT53" s="97"/>
      <c r="AU53" s="97"/>
      <c r="AV53" s="97"/>
      <c r="AW53" s="97"/>
      <c r="AX53" s="97"/>
      <c r="AY53" s="97"/>
      <c r="AZ53" s="97"/>
      <c r="BA53" s="97"/>
      <c r="BB53" s="97"/>
      <c r="BC53" s="97"/>
      <c r="BD53" s="97"/>
      <c r="BE53" s="97"/>
      <c r="BF53" s="97"/>
      <c r="BG53" s="97">
        <f>データ!BB7</f>
        <v>654</v>
      </c>
      <c r="BH53" s="97"/>
      <c r="BI53" s="97"/>
      <c r="BJ53" s="97"/>
      <c r="BK53" s="97"/>
      <c r="BL53" s="97"/>
      <c r="BM53" s="97"/>
      <c r="BN53" s="97"/>
      <c r="BO53" s="97"/>
      <c r="BP53" s="97"/>
      <c r="BQ53" s="97"/>
      <c r="BR53" s="97"/>
      <c r="BS53" s="97"/>
      <c r="BT53" s="97"/>
      <c r="BU53" s="97"/>
      <c r="BV53" s="97"/>
      <c r="BW53" s="97"/>
      <c r="BX53" s="97"/>
      <c r="BY53" s="97"/>
      <c r="BZ53" s="97">
        <f>データ!BC7</f>
        <v>2466</v>
      </c>
      <c r="CA53" s="97"/>
      <c r="CB53" s="97"/>
      <c r="CC53" s="97"/>
      <c r="CD53" s="97"/>
      <c r="CE53" s="97"/>
      <c r="CF53" s="97"/>
      <c r="CG53" s="97"/>
      <c r="CH53" s="97"/>
      <c r="CI53" s="97"/>
      <c r="CJ53" s="97"/>
      <c r="CK53" s="97"/>
      <c r="CL53" s="97"/>
      <c r="CM53" s="97"/>
      <c r="CN53" s="97"/>
      <c r="CO53" s="97"/>
      <c r="CP53" s="97"/>
      <c r="CQ53" s="97"/>
      <c r="CR53" s="97"/>
      <c r="CS53" s="97">
        <f>データ!BD7</f>
        <v>58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8.9</v>
      </c>
      <c r="EM53" s="98"/>
      <c r="EN53" s="98"/>
      <c r="EO53" s="98"/>
      <c r="EP53" s="98"/>
      <c r="EQ53" s="98"/>
      <c r="ER53" s="98"/>
      <c r="ES53" s="98"/>
      <c r="ET53" s="98"/>
      <c r="EU53" s="98"/>
      <c r="EV53" s="98"/>
      <c r="EW53" s="98"/>
      <c r="EX53" s="98"/>
      <c r="EY53" s="98"/>
      <c r="EZ53" s="98"/>
      <c r="FA53" s="98"/>
      <c r="FB53" s="98"/>
      <c r="FC53" s="98"/>
      <c r="FD53" s="98"/>
      <c r="FE53" s="98">
        <f>データ!BL7</f>
        <v>2.2000000000000002</v>
      </c>
      <c r="FF53" s="98"/>
      <c r="FG53" s="98"/>
      <c r="FH53" s="98"/>
      <c r="FI53" s="98"/>
      <c r="FJ53" s="98"/>
      <c r="FK53" s="98"/>
      <c r="FL53" s="98"/>
      <c r="FM53" s="98"/>
      <c r="FN53" s="98"/>
      <c r="FO53" s="98"/>
      <c r="FP53" s="98"/>
      <c r="FQ53" s="98"/>
      <c r="FR53" s="98"/>
      <c r="FS53" s="98"/>
      <c r="FT53" s="98"/>
      <c r="FU53" s="98"/>
      <c r="FV53" s="98"/>
      <c r="FW53" s="98"/>
      <c r="FX53" s="98">
        <f>データ!BM7</f>
        <v>-81</v>
      </c>
      <c r="FY53" s="98"/>
      <c r="FZ53" s="98"/>
      <c r="GA53" s="98"/>
      <c r="GB53" s="98"/>
      <c r="GC53" s="98"/>
      <c r="GD53" s="98"/>
      <c r="GE53" s="98"/>
      <c r="GF53" s="98"/>
      <c r="GG53" s="98"/>
      <c r="GH53" s="98"/>
      <c r="GI53" s="98"/>
      <c r="GJ53" s="98"/>
      <c r="GK53" s="98"/>
      <c r="GL53" s="98"/>
      <c r="GM53" s="98"/>
      <c r="GN53" s="98"/>
      <c r="GO53" s="98"/>
      <c r="GP53" s="98"/>
      <c r="GQ53" s="98">
        <f>データ!BN7</f>
        <v>-25.1</v>
      </c>
      <c r="GR53" s="98"/>
      <c r="GS53" s="98"/>
      <c r="GT53" s="98"/>
      <c r="GU53" s="98"/>
      <c r="GV53" s="98"/>
      <c r="GW53" s="98"/>
      <c r="GX53" s="98"/>
      <c r="GY53" s="98"/>
      <c r="GZ53" s="98"/>
      <c r="HA53" s="98"/>
      <c r="HB53" s="98"/>
      <c r="HC53" s="98"/>
      <c r="HD53" s="98"/>
      <c r="HE53" s="98"/>
      <c r="HF53" s="98"/>
      <c r="HG53" s="98"/>
      <c r="HH53" s="98"/>
      <c r="HI53" s="98"/>
      <c r="HJ53" s="98">
        <f>データ!BO7</f>
        <v>-18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18961</v>
      </c>
      <c r="JD53" s="97"/>
      <c r="JE53" s="97"/>
      <c r="JF53" s="97"/>
      <c r="JG53" s="97"/>
      <c r="JH53" s="97"/>
      <c r="JI53" s="97"/>
      <c r="JJ53" s="97"/>
      <c r="JK53" s="97"/>
      <c r="JL53" s="97"/>
      <c r="JM53" s="97"/>
      <c r="JN53" s="97"/>
      <c r="JO53" s="97"/>
      <c r="JP53" s="97"/>
      <c r="JQ53" s="97"/>
      <c r="JR53" s="97"/>
      <c r="JS53" s="97"/>
      <c r="JT53" s="97"/>
      <c r="JU53" s="97"/>
      <c r="JV53" s="97">
        <f>データ!BW7</f>
        <v>16100</v>
      </c>
      <c r="JW53" s="97"/>
      <c r="JX53" s="97"/>
      <c r="JY53" s="97"/>
      <c r="JZ53" s="97"/>
      <c r="KA53" s="97"/>
      <c r="KB53" s="97"/>
      <c r="KC53" s="97"/>
      <c r="KD53" s="97"/>
      <c r="KE53" s="97"/>
      <c r="KF53" s="97"/>
      <c r="KG53" s="97"/>
      <c r="KH53" s="97"/>
      <c r="KI53" s="97"/>
      <c r="KJ53" s="97"/>
      <c r="KK53" s="97"/>
      <c r="KL53" s="97"/>
      <c r="KM53" s="97"/>
      <c r="KN53" s="97"/>
      <c r="KO53" s="97">
        <f>データ!BX7</f>
        <v>4836</v>
      </c>
      <c r="KP53" s="97"/>
      <c r="KQ53" s="97"/>
      <c r="KR53" s="97"/>
      <c r="KS53" s="97"/>
      <c r="KT53" s="97"/>
      <c r="KU53" s="97"/>
      <c r="KV53" s="97"/>
      <c r="KW53" s="97"/>
      <c r="KX53" s="97"/>
      <c r="KY53" s="97"/>
      <c r="KZ53" s="97"/>
      <c r="LA53" s="97"/>
      <c r="LB53" s="97"/>
      <c r="LC53" s="97"/>
      <c r="LD53" s="97"/>
      <c r="LE53" s="97"/>
      <c r="LF53" s="97"/>
      <c r="LG53" s="97"/>
      <c r="LH53" s="97">
        <f>データ!BY7</f>
        <v>37213</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144</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521862</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178.3</v>
      </c>
      <c r="KB78" s="67"/>
      <c r="KC78" s="67"/>
      <c r="KD78" s="67"/>
      <c r="KE78" s="67"/>
      <c r="KF78" s="67"/>
      <c r="KG78" s="67"/>
      <c r="KH78" s="67"/>
      <c r="KI78" s="67"/>
      <c r="KJ78" s="67"/>
      <c r="KK78" s="67"/>
      <c r="KL78" s="67"/>
      <c r="KM78" s="67"/>
      <c r="KN78" s="67"/>
      <c r="KO78" s="68"/>
      <c r="KP78" s="66">
        <f>データ!DF7</f>
        <v>163.69999999999999</v>
      </c>
      <c r="KQ78" s="67"/>
      <c r="KR78" s="67"/>
      <c r="KS78" s="67"/>
      <c r="KT78" s="67"/>
      <c r="KU78" s="67"/>
      <c r="KV78" s="67"/>
      <c r="KW78" s="67"/>
      <c r="KX78" s="67"/>
      <c r="KY78" s="67"/>
      <c r="KZ78" s="67"/>
      <c r="LA78" s="67"/>
      <c r="LB78" s="67"/>
      <c r="LC78" s="67"/>
      <c r="LD78" s="68"/>
      <c r="LE78" s="66">
        <f>データ!DG7</f>
        <v>88</v>
      </c>
      <c r="LF78" s="67"/>
      <c r="LG78" s="67"/>
      <c r="LH78" s="67"/>
      <c r="LI78" s="67"/>
      <c r="LJ78" s="67"/>
      <c r="LK78" s="67"/>
      <c r="LL78" s="67"/>
      <c r="LM78" s="67"/>
      <c r="LN78" s="67"/>
      <c r="LO78" s="67"/>
      <c r="LP78" s="67"/>
      <c r="LQ78" s="67"/>
      <c r="LR78" s="67"/>
      <c r="LS78" s="68"/>
      <c r="LT78" s="66">
        <f>データ!DH7</f>
        <v>77.3</v>
      </c>
      <c r="LU78" s="67"/>
      <c r="LV78" s="67"/>
      <c r="LW78" s="67"/>
      <c r="LX78" s="67"/>
      <c r="LY78" s="67"/>
      <c r="LZ78" s="67"/>
      <c r="MA78" s="67"/>
      <c r="MB78" s="67"/>
      <c r="MC78" s="67"/>
      <c r="MD78" s="67"/>
      <c r="ME78" s="67"/>
      <c r="MF78" s="67"/>
      <c r="MG78" s="67"/>
      <c r="MH78" s="68"/>
      <c r="MI78" s="66">
        <f>データ!DI7</f>
        <v>51.8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yi1v6xu2Jm17dIJ0goVBxlaGFv0yKm/sIM4R5rPXrQMbOcQRso96s3bkh5W1z73KyIMqEhNNsU2qbtPQz8fyaw==" saltValue="SKWhgOz+o9nMJUzYpRpHH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105</v>
      </c>
      <c r="AV5" s="47" t="s">
        <v>106</v>
      </c>
      <c r="AW5" s="47" t="s">
        <v>107</v>
      </c>
      <c r="AX5" s="47" t="s">
        <v>108</v>
      </c>
      <c r="AY5" s="47" t="s">
        <v>109</v>
      </c>
      <c r="AZ5" s="47" t="s">
        <v>94</v>
      </c>
      <c r="BA5" s="47" t="s">
        <v>95</v>
      </c>
      <c r="BB5" s="47" t="s">
        <v>96</v>
      </c>
      <c r="BC5" s="47" t="s">
        <v>97</v>
      </c>
      <c r="BD5" s="47" t="s">
        <v>98</v>
      </c>
      <c r="BE5" s="47" t="s">
        <v>99</v>
      </c>
      <c r="BF5" s="47" t="s">
        <v>89</v>
      </c>
      <c r="BG5" s="47" t="s">
        <v>106</v>
      </c>
      <c r="BH5" s="47" t="s">
        <v>110</v>
      </c>
      <c r="BI5" s="47" t="s">
        <v>103</v>
      </c>
      <c r="BJ5" s="47" t="s">
        <v>93</v>
      </c>
      <c r="BK5" s="47" t="s">
        <v>94</v>
      </c>
      <c r="BL5" s="47" t="s">
        <v>95</v>
      </c>
      <c r="BM5" s="47" t="s">
        <v>96</v>
      </c>
      <c r="BN5" s="47" t="s">
        <v>97</v>
      </c>
      <c r="BO5" s="47" t="s">
        <v>98</v>
      </c>
      <c r="BP5" s="47" t="s">
        <v>99</v>
      </c>
      <c r="BQ5" s="47" t="s">
        <v>89</v>
      </c>
      <c r="BR5" s="47" t="s">
        <v>111</v>
      </c>
      <c r="BS5" s="47" t="s">
        <v>91</v>
      </c>
      <c r="BT5" s="47" t="s">
        <v>108</v>
      </c>
      <c r="BU5" s="47" t="s">
        <v>93</v>
      </c>
      <c r="BV5" s="47" t="s">
        <v>94</v>
      </c>
      <c r="BW5" s="47" t="s">
        <v>95</v>
      </c>
      <c r="BX5" s="47" t="s">
        <v>96</v>
      </c>
      <c r="BY5" s="47" t="s">
        <v>97</v>
      </c>
      <c r="BZ5" s="47" t="s">
        <v>98</v>
      </c>
      <c r="CA5" s="47" t="s">
        <v>99</v>
      </c>
      <c r="CB5" s="47" t="s">
        <v>112</v>
      </c>
      <c r="CC5" s="47" t="s">
        <v>106</v>
      </c>
      <c r="CD5" s="47" t="s">
        <v>91</v>
      </c>
      <c r="CE5" s="47" t="s">
        <v>113</v>
      </c>
      <c r="CF5" s="47" t="s">
        <v>114</v>
      </c>
      <c r="CG5" s="47" t="s">
        <v>94</v>
      </c>
      <c r="CH5" s="47" t="s">
        <v>95</v>
      </c>
      <c r="CI5" s="47" t="s">
        <v>96</v>
      </c>
      <c r="CJ5" s="47" t="s">
        <v>97</v>
      </c>
      <c r="CK5" s="47" t="s">
        <v>98</v>
      </c>
      <c r="CL5" s="47" t="s">
        <v>99</v>
      </c>
      <c r="CM5" s="148"/>
      <c r="CN5" s="148"/>
      <c r="CO5" s="47" t="s">
        <v>89</v>
      </c>
      <c r="CP5" s="47" t="s">
        <v>106</v>
      </c>
      <c r="CQ5" s="47" t="s">
        <v>91</v>
      </c>
      <c r="CR5" s="47" t="s">
        <v>115</v>
      </c>
      <c r="CS5" s="47" t="s">
        <v>104</v>
      </c>
      <c r="CT5" s="47" t="s">
        <v>94</v>
      </c>
      <c r="CU5" s="47" t="s">
        <v>95</v>
      </c>
      <c r="CV5" s="47" t="s">
        <v>96</v>
      </c>
      <c r="CW5" s="47" t="s">
        <v>97</v>
      </c>
      <c r="CX5" s="47" t="s">
        <v>98</v>
      </c>
      <c r="CY5" s="47" t="s">
        <v>99</v>
      </c>
      <c r="CZ5" s="47" t="s">
        <v>112</v>
      </c>
      <c r="DA5" s="47" t="s">
        <v>106</v>
      </c>
      <c r="DB5" s="47" t="s">
        <v>91</v>
      </c>
      <c r="DC5" s="47" t="s">
        <v>108</v>
      </c>
      <c r="DD5" s="47" t="s">
        <v>116</v>
      </c>
      <c r="DE5" s="47" t="s">
        <v>94</v>
      </c>
      <c r="DF5" s="47" t="s">
        <v>95</v>
      </c>
      <c r="DG5" s="47" t="s">
        <v>96</v>
      </c>
      <c r="DH5" s="47" t="s">
        <v>97</v>
      </c>
      <c r="DI5" s="47" t="s">
        <v>98</v>
      </c>
      <c r="DJ5" s="47" t="s">
        <v>35</v>
      </c>
      <c r="DK5" s="47" t="s">
        <v>89</v>
      </c>
      <c r="DL5" s="47" t="s">
        <v>111</v>
      </c>
      <c r="DM5" s="47" t="s">
        <v>117</v>
      </c>
      <c r="DN5" s="47" t="s">
        <v>118</v>
      </c>
      <c r="DO5" s="47" t="s">
        <v>104</v>
      </c>
      <c r="DP5" s="47" t="s">
        <v>94</v>
      </c>
      <c r="DQ5" s="47" t="s">
        <v>95</v>
      </c>
      <c r="DR5" s="47" t="s">
        <v>96</v>
      </c>
      <c r="DS5" s="47" t="s">
        <v>97</v>
      </c>
      <c r="DT5" s="47" t="s">
        <v>98</v>
      </c>
      <c r="DU5" s="47" t="s">
        <v>99</v>
      </c>
    </row>
    <row r="6" spans="1:125" s="54" customFormat="1" x14ac:dyDescent="0.15">
      <c r="A6" s="37" t="s">
        <v>119</v>
      </c>
      <c r="B6" s="48">
        <f>B8</f>
        <v>2022</v>
      </c>
      <c r="C6" s="48">
        <f t="shared" ref="C6:X6" si="1">C8</f>
        <v>271004</v>
      </c>
      <c r="D6" s="48">
        <f t="shared" si="1"/>
        <v>47</v>
      </c>
      <c r="E6" s="48">
        <f t="shared" si="1"/>
        <v>14</v>
      </c>
      <c r="F6" s="48">
        <f t="shared" si="1"/>
        <v>0</v>
      </c>
      <c r="G6" s="48">
        <f t="shared" si="1"/>
        <v>18</v>
      </c>
      <c r="H6" s="48" t="str">
        <f>SUBSTITUTE(H8,"　","")</f>
        <v>大阪府大阪市</v>
      </c>
      <c r="I6" s="48" t="str">
        <f t="shared" si="1"/>
        <v>土佐堀地下駐車場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25</v>
      </c>
      <c r="S6" s="50" t="str">
        <f t="shared" si="1"/>
        <v>駅</v>
      </c>
      <c r="T6" s="50" t="str">
        <f t="shared" si="1"/>
        <v>有</v>
      </c>
      <c r="U6" s="51">
        <f t="shared" si="1"/>
        <v>8314</v>
      </c>
      <c r="V6" s="51">
        <f t="shared" si="1"/>
        <v>210</v>
      </c>
      <c r="W6" s="51">
        <f t="shared" si="1"/>
        <v>600</v>
      </c>
      <c r="X6" s="50" t="str">
        <f t="shared" si="1"/>
        <v>利用料金制</v>
      </c>
      <c r="Y6" s="52">
        <f>IF(Y8="-",NA(),Y8)</f>
        <v>72</v>
      </c>
      <c r="Z6" s="52">
        <f t="shared" ref="Z6:AH6" si="2">IF(Z8="-",NA(),Z8)</f>
        <v>45.8</v>
      </c>
      <c r="AA6" s="52">
        <f t="shared" si="2"/>
        <v>50.9</v>
      </c>
      <c r="AB6" s="52">
        <f t="shared" si="2"/>
        <v>33.200000000000003</v>
      </c>
      <c r="AC6" s="52">
        <f t="shared" si="2"/>
        <v>41.3</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-39</v>
      </c>
      <c r="BG6" s="52">
        <f t="shared" ref="BG6:BO6" si="5">IF(BG8="-",NA(),BG8)</f>
        <v>-118.3</v>
      </c>
      <c r="BH6" s="52">
        <f t="shared" si="5"/>
        <v>-96.3</v>
      </c>
      <c r="BI6" s="52">
        <f t="shared" si="5"/>
        <v>-201.1</v>
      </c>
      <c r="BJ6" s="52">
        <f t="shared" si="5"/>
        <v>-142.1</v>
      </c>
      <c r="BK6" s="52">
        <f t="shared" si="5"/>
        <v>8.9</v>
      </c>
      <c r="BL6" s="52">
        <f t="shared" si="5"/>
        <v>2.2000000000000002</v>
      </c>
      <c r="BM6" s="52">
        <f t="shared" si="5"/>
        <v>-81</v>
      </c>
      <c r="BN6" s="52">
        <f t="shared" si="5"/>
        <v>-25.1</v>
      </c>
      <c r="BO6" s="52">
        <f t="shared" si="5"/>
        <v>-18</v>
      </c>
      <c r="BP6" s="49" t="str">
        <f>IF(BP8="-","",IF(BP8="-","【-】","【"&amp;SUBSTITUTE(TEXT(BP8,"#,##0.0"),"-","△")&amp;"】"))</f>
        <v>【12.8】</v>
      </c>
      <c r="BQ6" s="53">
        <f>IF(BQ8="-",NA(),BQ8)</f>
        <v>-26056</v>
      </c>
      <c r="BR6" s="53">
        <f t="shared" ref="BR6:BZ6" si="6">IF(BR8="-",NA(),BR8)</f>
        <v>-79844</v>
      </c>
      <c r="BS6" s="53">
        <f t="shared" si="6"/>
        <v>-53909</v>
      </c>
      <c r="BT6" s="53">
        <f t="shared" si="6"/>
        <v>-97263</v>
      </c>
      <c r="BU6" s="53">
        <f t="shared" si="6"/>
        <v>-74913</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120</v>
      </c>
      <c r="CM6" s="51">
        <f t="shared" ref="CM6:CN6" si="7">CM8</f>
        <v>0</v>
      </c>
      <c r="CN6" s="51">
        <f t="shared" si="7"/>
        <v>521862</v>
      </c>
      <c r="CO6" s="52"/>
      <c r="CP6" s="52"/>
      <c r="CQ6" s="52"/>
      <c r="CR6" s="52"/>
      <c r="CS6" s="52"/>
      <c r="CT6" s="52"/>
      <c r="CU6" s="52"/>
      <c r="CV6" s="52"/>
      <c r="CW6" s="52"/>
      <c r="CX6" s="52"/>
      <c r="CY6" s="49" t="s">
        <v>120</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67.099999999999994</v>
      </c>
      <c r="DL6" s="52">
        <f t="shared" ref="DL6:DT6" si="9">IF(DL8="-",NA(),DL8)</f>
        <v>63.3</v>
      </c>
      <c r="DM6" s="52">
        <f t="shared" si="9"/>
        <v>50.5</v>
      </c>
      <c r="DN6" s="52">
        <f t="shared" si="9"/>
        <v>49.5</v>
      </c>
      <c r="DO6" s="52">
        <f t="shared" si="9"/>
        <v>54.3</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121</v>
      </c>
      <c r="B7" s="48">
        <f t="shared" ref="B7:X7" si="10">B8</f>
        <v>2022</v>
      </c>
      <c r="C7" s="48">
        <f t="shared" si="10"/>
        <v>271004</v>
      </c>
      <c r="D7" s="48">
        <f t="shared" si="10"/>
        <v>47</v>
      </c>
      <c r="E7" s="48">
        <f t="shared" si="10"/>
        <v>14</v>
      </c>
      <c r="F7" s="48">
        <f t="shared" si="10"/>
        <v>0</v>
      </c>
      <c r="G7" s="48">
        <f t="shared" si="10"/>
        <v>18</v>
      </c>
      <c r="H7" s="48" t="str">
        <f t="shared" si="10"/>
        <v>大阪府　大阪市</v>
      </c>
      <c r="I7" s="48" t="str">
        <f t="shared" si="10"/>
        <v>土佐堀地下駐車場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25</v>
      </c>
      <c r="S7" s="50" t="str">
        <f t="shared" si="10"/>
        <v>駅</v>
      </c>
      <c r="T7" s="50" t="str">
        <f t="shared" si="10"/>
        <v>有</v>
      </c>
      <c r="U7" s="51">
        <f t="shared" si="10"/>
        <v>8314</v>
      </c>
      <c r="V7" s="51">
        <f t="shared" si="10"/>
        <v>210</v>
      </c>
      <c r="W7" s="51">
        <f t="shared" si="10"/>
        <v>600</v>
      </c>
      <c r="X7" s="50" t="str">
        <f t="shared" si="10"/>
        <v>利用料金制</v>
      </c>
      <c r="Y7" s="52">
        <f>Y8</f>
        <v>72</v>
      </c>
      <c r="Z7" s="52">
        <f t="shared" ref="Z7:AH7" si="11">Z8</f>
        <v>45.8</v>
      </c>
      <c r="AA7" s="52">
        <f t="shared" si="11"/>
        <v>50.9</v>
      </c>
      <c r="AB7" s="52">
        <f t="shared" si="11"/>
        <v>33.200000000000003</v>
      </c>
      <c r="AC7" s="52">
        <f t="shared" si="11"/>
        <v>41.3</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-39</v>
      </c>
      <c r="BG7" s="52">
        <f t="shared" ref="BG7:BO7" si="14">BG8</f>
        <v>-118.3</v>
      </c>
      <c r="BH7" s="52">
        <f t="shared" si="14"/>
        <v>-96.3</v>
      </c>
      <c r="BI7" s="52">
        <f t="shared" si="14"/>
        <v>-201.1</v>
      </c>
      <c r="BJ7" s="52">
        <f t="shared" si="14"/>
        <v>-142.1</v>
      </c>
      <c r="BK7" s="52">
        <f t="shared" si="14"/>
        <v>8.9</v>
      </c>
      <c r="BL7" s="52">
        <f t="shared" si="14"/>
        <v>2.2000000000000002</v>
      </c>
      <c r="BM7" s="52">
        <f t="shared" si="14"/>
        <v>-81</v>
      </c>
      <c r="BN7" s="52">
        <f t="shared" si="14"/>
        <v>-25.1</v>
      </c>
      <c r="BO7" s="52">
        <f t="shared" si="14"/>
        <v>-18</v>
      </c>
      <c r="BP7" s="49"/>
      <c r="BQ7" s="53">
        <f>BQ8</f>
        <v>-26056</v>
      </c>
      <c r="BR7" s="53">
        <f t="shared" ref="BR7:BZ7" si="15">BR8</f>
        <v>-79844</v>
      </c>
      <c r="BS7" s="53">
        <f t="shared" si="15"/>
        <v>-53909</v>
      </c>
      <c r="BT7" s="53">
        <f t="shared" si="15"/>
        <v>-97263</v>
      </c>
      <c r="BU7" s="53">
        <f t="shared" si="15"/>
        <v>-74913</v>
      </c>
      <c r="BV7" s="53">
        <f t="shared" si="15"/>
        <v>18961</v>
      </c>
      <c r="BW7" s="53">
        <f t="shared" si="15"/>
        <v>16100</v>
      </c>
      <c r="BX7" s="53">
        <f t="shared" si="15"/>
        <v>4836</v>
      </c>
      <c r="BY7" s="53">
        <f t="shared" si="15"/>
        <v>37213</v>
      </c>
      <c r="BZ7" s="53">
        <f t="shared" si="15"/>
        <v>17293</v>
      </c>
      <c r="CA7" s="51"/>
      <c r="CB7" s="52" t="s">
        <v>122</v>
      </c>
      <c r="CC7" s="52" t="s">
        <v>122</v>
      </c>
      <c r="CD7" s="52" t="s">
        <v>122</v>
      </c>
      <c r="CE7" s="52" t="s">
        <v>122</v>
      </c>
      <c r="CF7" s="52" t="s">
        <v>122</v>
      </c>
      <c r="CG7" s="52" t="s">
        <v>122</v>
      </c>
      <c r="CH7" s="52" t="s">
        <v>122</v>
      </c>
      <c r="CI7" s="52" t="s">
        <v>122</v>
      </c>
      <c r="CJ7" s="52" t="s">
        <v>122</v>
      </c>
      <c r="CK7" s="52" t="s">
        <v>120</v>
      </c>
      <c r="CL7" s="49"/>
      <c r="CM7" s="51">
        <f>CM8</f>
        <v>0</v>
      </c>
      <c r="CN7" s="51">
        <f>CN8</f>
        <v>521862</v>
      </c>
      <c r="CO7" s="52" t="s">
        <v>122</v>
      </c>
      <c r="CP7" s="52" t="s">
        <v>122</v>
      </c>
      <c r="CQ7" s="52" t="s">
        <v>122</v>
      </c>
      <c r="CR7" s="52" t="s">
        <v>122</v>
      </c>
      <c r="CS7" s="52" t="s">
        <v>122</v>
      </c>
      <c r="CT7" s="52" t="s">
        <v>122</v>
      </c>
      <c r="CU7" s="52" t="s">
        <v>122</v>
      </c>
      <c r="CV7" s="52" t="s">
        <v>122</v>
      </c>
      <c r="CW7" s="52" t="s">
        <v>122</v>
      </c>
      <c r="CX7" s="52" t="s">
        <v>120</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67.099999999999994</v>
      </c>
      <c r="DL7" s="52">
        <f t="shared" ref="DL7:DT7" si="17">DL8</f>
        <v>63.3</v>
      </c>
      <c r="DM7" s="52">
        <f t="shared" si="17"/>
        <v>50.5</v>
      </c>
      <c r="DN7" s="52">
        <f t="shared" si="17"/>
        <v>49.5</v>
      </c>
      <c r="DO7" s="52">
        <f t="shared" si="17"/>
        <v>54.3</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271004</v>
      </c>
      <c r="D8" s="55">
        <v>47</v>
      </c>
      <c r="E8" s="55">
        <v>14</v>
      </c>
      <c r="F8" s="55">
        <v>0</v>
      </c>
      <c r="G8" s="55">
        <v>18</v>
      </c>
      <c r="H8" s="55" t="s">
        <v>123</v>
      </c>
      <c r="I8" s="55" t="s">
        <v>124</v>
      </c>
      <c r="J8" s="55" t="s">
        <v>125</v>
      </c>
      <c r="K8" s="55" t="s">
        <v>126</v>
      </c>
      <c r="L8" s="55" t="s">
        <v>127</v>
      </c>
      <c r="M8" s="55" t="s">
        <v>128</v>
      </c>
      <c r="N8" s="55" t="s">
        <v>129</v>
      </c>
      <c r="O8" s="56" t="s">
        <v>130</v>
      </c>
      <c r="P8" s="57" t="s">
        <v>131</v>
      </c>
      <c r="Q8" s="57" t="s">
        <v>132</v>
      </c>
      <c r="R8" s="58">
        <v>25</v>
      </c>
      <c r="S8" s="57" t="s">
        <v>133</v>
      </c>
      <c r="T8" s="57" t="s">
        <v>134</v>
      </c>
      <c r="U8" s="58">
        <v>8314</v>
      </c>
      <c r="V8" s="58">
        <v>210</v>
      </c>
      <c r="W8" s="58">
        <v>600</v>
      </c>
      <c r="X8" s="57" t="s">
        <v>135</v>
      </c>
      <c r="Y8" s="59">
        <v>72</v>
      </c>
      <c r="Z8" s="59">
        <v>45.8</v>
      </c>
      <c r="AA8" s="59">
        <v>50.9</v>
      </c>
      <c r="AB8" s="59">
        <v>33.200000000000003</v>
      </c>
      <c r="AC8" s="59">
        <v>41.3</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-39</v>
      </c>
      <c r="BG8" s="59">
        <v>-118.3</v>
      </c>
      <c r="BH8" s="59">
        <v>-96.3</v>
      </c>
      <c r="BI8" s="59">
        <v>-201.1</v>
      </c>
      <c r="BJ8" s="59">
        <v>-142.1</v>
      </c>
      <c r="BK8" s="59">
        <v>8.9</v>
      </c>
      <c r="BL8" s="59">
        <v>2.2000000000000002</v>
      </c>
      <c r="BM8" s="59">
        <v>-81</v>
      </c>
      <c r="BN8" s="59">
        <v>-25.1</v>
      </c>
      <c r="BO8" s="59">
        <v>-18</v>
      </c>
      <c r="BP8" s="56">
        <v>12.8</v>
      </c>
      <c r="BQ8" s="60">
        <v>-26056</v>
      </c>
      <c r="BR8" s="60">
        <v>-79844</v>
      </c>
      <c r="BS8" s="60">
        <v>-53909</v>
      </c>
      <c r="BT8" s="61">
        <v>-97263</v>
      </c>
      <c r="BU8" s="61">
        <v>-74913</v>
      </c>
      <c r="BV8" s="60">
        <v>18961</v>
      </c>
      <c r="BW8" s="60">
        <v>16100</v>
      </c>
      <c r="BX8" s="60">
        <v>4836</v>
      </c>
      <c r="BY8" s="60">
        <v>37213</v>
      </c>
      <c r="BZ8" s="60">
        <v>17293</v>
      </c>
      <c r="CA8" s="58">
        <v>10556</v>
      </c>
      <c r="CB8" s="59" t="s">
        <v>127</v>
      </c>
      <c r="CC8" s="59" t="s">
        <v>127</v>
      </c>
      <c r="CD8" s="59" t="s">
        <v>127</v>
      </c>
      <c r="CE8" s="59" t="s">
        <v>127</v>
      </c>
      <c r="CF8" s="59" t="s">
        <v>127</v>
      </c>
      <c r="CG8" s="59" t="s">
        <v>127</v>
      </c>
      <c r="CH8" s="59" t="s">
        <v>127</v>
      </c>
      <c r="CI8" s="59" t="s">
        <v>127</v>
      </c>
      <c r="CJ8" s="59" t="s">
        <v>127</v>
      </c>
      <c r="CK8" s="59" t="s">
        <v>127</v>
      </c>
      <c r="CL8" s="56" t="s">
        <v>127</v>
      </c>
      <c r="CM8" s="58">
        <v>0</v>
      </c>
      <c r="CN8" s="58">
        <v>521862</v>
      </c>
      <c r="CO8" s="59" t="s">
        <v>127</v>
      </c>
      <c r="CP8" s="59" t="s">
        <v>127</v>
      </c>
      <c r="CQ8" s="59" t="s">
        <v>127</v>
      </c>
      <c r="CR8" s="59" t="s">
        <v>127</v>
      </c>
      <c r="CS8" s="59" t="s">
        <v>127</v>
      </c>
      <c r="CT8" s="59" t="s">
        <v>127</v>
      </c>
      <c r="CU8" s="59" t="s">
        <v>127</v>
      </c>
      <c r="CV8" s="59" t="s">
        <v>127</v>
      </c>
      <c r="CW8" s="59" t="s">
        <v>127</v>
      </c>
      <c r="CX8" s="59" t="s">
        <v>127</v>
      </c>
      <c r="CY8" s="56" t="s">
        <v>127</v>
      </c>
      <c r="CZ8" s="59">
        <v>0</v>
      </c>
      <c r="DA8" s="59">
        <v>0</v>
      </c>
      <c r="DB8" s="59">
        <v>0</v>
      </c>
      <c r="DC8" s="59">
        <v>0</v>
      </c>
      <c r="DD8" s="59">
        <v>0</v>
      </c>
      <c r="DE8" s="59">
        <v>178.3</v>
      </c>
      <c r="DF8" s="59">
        <v>163.69999999999999</v>
      </c>
      <c r="DG8" s="59">
        <v>88</v>
      </c>
      <c r="DH8" s="59">
        <v>77.3</v>
      </c>
      <c r="DI8" s="59">
        <v>51.8</v>
      </c>
      <c r="DJ8" s="56">
        <v>72.2</v>
      </c>
      <c r="DK8" s="59">
        <v>67.099999999999994</v>
      </c>
      <c r="DL8" s="59">
        <v>63.3</v>
      </c>
      <c r="DM8" s="59">
        <v>50.5</v>
      </c>
      <c r="DN8" s="59">
        <v>49.5</v>
      </c>
      <c r="DO8" s="59">
        <v>54.3</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136</v>
      </c>
      <c r="C10" s="64" t="s">
        <v>137</v>
      </c>
      <c r="D10" s="64" t="s">
        <v>138</v>
      </c>
      <c r="E10" s="64" t="s">
        <v>139</v>
      </c>
      <c r="F10" s="64" t="s">
        <v>140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2024-01-11T00:12:35Z</dcterms:created>
  <dcterms:modified xsi:type="dcterms:W3CDTF">2024-02-01T04:07:49Z</dcterms:modified>
  <cp:category/>
</cp:coreProperties>
</file>