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suinas02\600400_経営企画室\03.経営係\10統計関連\06_国からの通知等（経営比較分析表）\R06.1.18 【1月31日〆】公営企業に係る経営比較分析表（令和４年度決算）の分析等について（依頼）\02回答\"/>
    </mc:Choice>
  </mc:AlternateContent>
  <xr:revisionPtr revIDLastSave="0" documentId="13_ncr:1_{D1198F14-C1D4-4B7F-969B-FAAA4A67DE3B}" xr6:coauthVersionLast="47" xr6:coauthVersionMax="47" xr10:uidLastSave="{00000000-0000-0000-0000-000000000000}"/>
  <workbookProtection workbookAlgorithmName="SHA-512" workbookHashValue="pfvgC5U8ByyT5pbT8UDGNoCpaagFpwyGvJ4ENENv9MN8vTbJZRdFAMcRm0P0K926PQ1GRVQ4wgFx9uWveAIKvg==" workbookSaltValue="Su2sNX2OL2RPX5+GhHZ6J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W10"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<sst xmlns="http://schemas.openxmlformats.org/spreadsheetml/2006/main" count="231" uniqueCount="116">
  <si>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</si>
  <si>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</si>
  <si>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</si>
  <si>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</si>
  <si>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</si>
  <si>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</si>
  <si>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</si>
  <si>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</si>
  <si>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</si>
  <si>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</si>
  <si>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</si>
  <si>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</si>
  <si>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</si>
  <si>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</si>
  <si>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</si>
  <si>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</si>
  <si>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</si>
  <si>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</si>
  <si>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</si>
  <si>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</si>
  <si>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</si>
  <si>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</si>
  <si>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</si>
  <si>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</si>
  <si>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</si>
  <si>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</si>
  <si>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</si>
  <si>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</si>
  <si>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</si>
  <si>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</si>
  <si>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</si>
  <si>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</si>
  <si>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</si>
  <si>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</si>
  <si>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</si>
  <si>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</si>
  <si>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</si>
  <si>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</si>
  <si>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</si>
  <si>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</si>
  <si>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</si>
  <si>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</si>
  <si>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</si>
  <si>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</si>
  <si>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</si>
  <si>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</si>
  <si>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</si>
  <si>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</si>
  <si>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</si>
  <si>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</si>
  <si>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</si>
  <si>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</si>
  <si>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</si>
  <si>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</si>
  <si>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</si>
  <si>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</si>
  <si>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</si>
  <si>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</si>
  <si>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</si>
  <si>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</si>
  <si>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</si>
  <si>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</si>
  <si>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</si>
  <si>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</si>
  <si>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</si>
  <si>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</si>
  <si>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</si>
  <si>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</si>
  <si>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</si>
  <si>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</si>
  <si>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</si>
  <si>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</si>
  <si>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</si>
  <si>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</si>
  <si>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</si>
  <si>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</si>
  <si>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</si>
  <si>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</si>
  <si>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</si>
  <si>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</si>
  <si>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</si>
  <si>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</si>
  <si>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</si>
  <si>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</si>
  <si>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</si>
  <si>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</si>
  <si>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</si>
  <si>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</si>
  <si>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</si>
  <si>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</si>
  <si>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</si>
  <si>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</si>
  <si>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</si>
  <si>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</si>
  <si>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</si>
  <si>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</si>
  <si>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</si>
  <si>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</si>
  <si>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</si>
  <si>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</si>
  <si>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</si>
  <si>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</si>
  <si>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</si>
  <si>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</si>
  <si>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</si>
  <si>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</si>
  <si>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</si>
  <si>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</si>
  <si>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</si>
  <si>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</si>
  <si>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</si>
  <si>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</si>
  <si>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</si>
  <si>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平成初期に近年急速に下水道整備を進めたため、企業債の元利償還や減価償却費の負担が経営を圧迫している。これまでの経営改善の取り組みにより、平成19年度以降は毎年純利益を確保できており、令和元年度には累積欠損金を解消できた。
　しかし、長期的な課題として、人口減少による使用料収入の減少や施設老朽化による更新費の増大が予想される。
　そのため、令和5年度から開始した新たな経営戦略では、人口減少や施設の老朽化など長期的課題に対する方向性に基づいた8年間の具体的取り組みと目標値を定めた。経営戦略に基づき経営基盤を強化することで、長期の投資と財源のバランス確保する。</t>
    <phoneticPr fontId="4"/>
  </si>
  <si>
    <t>①経常収支比率は、令和4年度が106.04％となり、前年度並みの水準を維持している。 ③流動比率は、100%を上回る方が望ましいが、下水道事業を行うには、多くの施設の保有が前提となり、財源に企業債を活用するため、必然的に値が低くなる。類似団体も同様に低い水準にあるため、下水道事業の構造上の問題となる。次年度も安定的に使用料収入を確保できるため、支払能力を超える負債を抱えているものではない。 ④企業債残高対事業規模比率は、明確な数値基準がない指標であるが、一般的に値が低い方が望ましいとされている。平成初期に急速に下水道整備を行った際に借入れた多額の企業債の影響で、他市に比較して指標値が高い。 ⑤経費回収率は、115.2％（前年比△1.9 ポイント）となった。これは、エネルギー価格の高騰により処理場等における動力費が大幅に増加したことにより、汚水処理原価が増加したことが影響している。高利率の企業債の償還が進んだことや、これまでの経営努力の結果、経費回収率は類似団体よりも高い水準に位置するようになった。 ⑦施設利用率は、63.03％（前年比△3.7 ポイント）となった。降雨量の減少の影響を受け、一日平均処理水量が減少したことによるものである。 ⑧水洗化率は、一般的に値が高い方が効率的と言える。本市の値は、比較的早くから整備を進めていた類似団体と比べて下回るものの、年々改善傾向にある。</t>
    <rPh sb="493" eb="495">
      <t>ゲンショウ</t>
    </rPh>
    <rPh sb="511" eb="513">
      <t>ゲンショウ</t>
    </rPh>
    <phoneticPr fontId="4"/>
  </si>
  <si>
    <t>①有形固定資産減価償却率は類似団体を下回っている。 ②管渠老朽化率は令和4年度は17.12％となり、管きょ延長約3,133kmに対し、法定耐用年数を超える管きょは約537kmになった。本市の汚水整備は、昭和40年代から昭和50年代前半にかけてと、昭和60年代から平成初期にかけての2度のピークがあるが、前者について近年耐用年数を迎えている。今後はアセットマネジメント手法を活用し、老朽管調査の結果に基づき目標耐用年数を定め、年間25kmのペースで更新することで、投資額を平準化しながら老朽化対策を進める。なお、目標耐用年数は法定耐用年数を上回るものであるため、長期的に①と②の指標値は上昇傾向で推移する見通し。③管渠改善率は類似団体平均より低くなっている。現在、本市では計画的に老朽管調査を行っており、今後調査データを活用しながら計画的・効率的な老朽過多対策を進める。</t>
    <rPh sb="67" eb="69">
      <t>ホウテイ</t>
    </rPh>
    <rPh sb="186" eb="188">
      <t>カツヨウ</t>
    </rPh>
    <rPh sb="190" eb="192">
      <t>ロウキュウ</t>
    </rPh>
    <rPh sb="192" eb="193">
      <t>カン</t>
    </rPh>
    <rPh sb="196" eb="198">
      <t>ケッカ</t>
    </rPh>
    <rPh sb="353" eb="355">
      <t>チョウサ</t>
    </rPh>
    <rPh sb="373" eb="375">
      <t>ロウキュウ</t>
    </rPh>
    <rPh sb="375" eb="377">
      <t>カタ</t>
    </rPh>
    <rPh sb="377" eb="379">
      <t>タイサク</t>
    </rPh>
    <rPh sb="380" eb="38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</si>
</sst>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c:v>0.15</c:v>
                </c:pt>
                <c:pt idx="2">
                  <c:v>0.19</c:v>
                </c:pt>
                <c:pt idx="3">
                  <c:v>0.47</c:v>
                </c:pt>
                <c:pt idx="4">
                  <c:v>0.32</c:v>
                </c:pt>
              </c:numCache>
            </c:numRef>
          </c:val>
          <c:extLst>
            <c:ext xmlns:c16="http://schemas.microsoft.com/office/drawing/2014/chart" uri="{C3380CC4-5D6E-409C-BE32-E72D297353CC}">
              <c16:uniqueId val="{00000000-13DF-4D95-9E7F-A51B9B301E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13DF-4D95-9E7F-A51B9B301E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106.66</c:v>
                </c:pt>
                <c:pt idx="1">
                  <c:v>107.39</c:v>
                </c:pt>
                <c:pt idx="2">
                  <c:v>106.89</c:v>
                </c:pt>
                <c:pt idx="3">
                  <c:v>106.72</c:v>
                </c:pt>
                <c:pt idx="4">
                  <c:v>106.04</c:v>
                </c:pt>
              </c:numCache>
            </c:numRef>
          </c:val>
          <c:extLst>
            <c:ext xmlns:c16="http://schemas.microsoft.com/office/drawing/2014/chart" uri="{C3380CC4-5D6E-409C-BE32-E72D297353CC}">
              <c16:uniqueId val="{00000000-58BE-4CBF-9A6B-45355F48F5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58BE-4CBF-9A6B-45355F48F5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37.1</c:v>
                </c:pt>
                <c:pt idx="1">
                  <c:v>39.11</c:v>
                </c:pt>
                <c:pt idx="2">
                  <c:v>40.119999999999997</c:v>
                </c:pt>
                <c:pt idx="3">
                  <c:v>41.65</c:v>
                </c:pt>
                <c:pt idx="4">
                  <c:v>43.1</c:v>
                </c:pt>
              </c:numCache>
            </c:numRef>
          </c:val>
          <c:extLst>
            <c:ext xmlns:c16="http://schemas.microsoft.com/office/drawing/2014/chart" uri="{C3380CC4-5D6E-409C-BE32-E72D297353CC}">
              <c16:uniqueId val="{00000000-A43A-418F-A758-E8ED3A58FE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A43A-418F-A758-E8ED3A58FE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8.1300000000000008</c:v>
                </c:pt>
                <c:pt idx="1">
                  <c:v>9.9600000000000009</c:v>
                </c:pt>
                <c:pt idx="2">
                  <c:v>12.05</c:v>
                </c:pt>
                <c:pt idx="3">
                  <c:v>14.46</c:v>
                </c:pt>
                <c:pt idx="4">
                  <c:v>17.12</c:v>
                </c:pt>
              </c:numCache>
            </c:numRef>
          </c:val>
          <c:extLst>
            <c:ext xmlns:c16="http://schemas.microsoft.com/office/drawing/2014/chart" uri="{C3380CC4-5D6E-409C-BE32-E72D297353CC}">
              <c16:uniqueId val="{00000000-388A-40C3-91C4-6157D6C2EE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388A-40C3-91C4-6157D6C2EE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0.53</c:v>
                </c:pt>
                <c:pt idx="1">
                  <c:v>0</c:v>
                </c:pt>
                <c:pt idx="2">
                  <c:v>0</c:v>
                </c:pt>
                <c:pt idx="3">
                  <c:v>0</c:v>
                </c:pt>
                <c:pt idx="4">
                  <c:v>0</c:v>
                </c:pt>
              </c:numCache>
            </c:numRef>
          </c:val>
          <c:extLst>
            <c:ext xmlns:c16="http://schemas.microsoft.com/office/drawing/2014/chart" uri="{C3380CC4-5D6E-409C-BE32-E72D297353CC}">
              <c16:uniqueId val="{00000000-DF9F-4A61-8AA9-95F73C091F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DF9F-4A61-8AA9-95F73C091F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44.58</c:v>
                </c:pt>
                <c:pt idx="1">
                  <c:v>52.47</c:v>
                </c:pt>
                <c:pt idx="2">
                  <c:v>51.19</c:v>
                </c:pt>
                <c:pt idx="3">
                  <c:v>49.01</c:v>
                </c:pt>
                <c:pt idx="4">
                  <c:v>47.1</c:v>
                </c:pt>
              </c:numCache>
            </c:numRef>
          </c:val>
          <c:extLst>
            <c:ext xmlns:c16="http://schemas.microsoft.com/office/drawing/2014/chart" uri="{C3380CC4-5D6E-409C-BE32-E72D297353CC}">
              <c16:uniqueId val="{00000000-D03C-4074-90D1-C93039DAE7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03C-4074-90D1-C93039DAE7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984.86</c:v>
                </c:pt>
                <c:pt idx="1">
                  <c:v>964.49</c:v>
                </c:pt>
                <c:pt idx="2">
                  <c:v>945.91</c:v>
                </c:pt>
                <c:pt idx="3">
                  <c:v>904.08</c:v>
                </c:pt>
                <c:pt idx="4">
                  <c:v>899.21</c:v>
                </c:pt>
              </c:numCache>
            </c:numRef>
          </c:val>
          <c:extLst>
            <c:ext xmlns:c16="http://schemas.microsoft.com/office/drawing/2014/chart" uri="{C3380CC4-5D6E-409C-BE32-E72D297353CC}">
              <c16:uniqueId val="{00000000-0BA1-44A1-A265-F672C74C22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0BA1-44A1-A265-F672C74C22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111.36</c:v>
                </c:pt>
                <c:pt idx="1">
                  <c:v>113.95</c:v>
                </c:pt>
                <c:pt idx="2">
                  <c:v>116.21</c:v>
                </c:pt>
                <c:pt idx="3">
                  <c:v>117.06</c:v>
                </c:pt>
                <c:pt idx="4">
                  <c:v>115.2</c:v>
                </c:pt>
              </c:numCache>
            </c:numRef>
          </c:val>
          <c:extLst>
            <c:ext xmlns:c16="http://schemas.microsoft.com/office/drawing/2014/chart" uri="{C3380CC4-5D6E-409C-BE32-E72D297353CC}">
              <c16:uniqueId val="{00000000-AB56-4981-8166-490C2DB422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AB56-4981-8166-490C2DB422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158.72</c:v>
                </c:pt>
                <c:pt idx="1">
                  <c:v>155.35</c:v>
                </c:pt>
                <c:pt idx="2">
                  <c:v>149.06</c:v>
                </c:pt>
                <c:pt idx="3">
                  <c:v>148.88</c:v>
                </c:pt>
                <c:pt idx="4">
                  <c:v>151.54</c:v>
                </c:pt>
              </c:numCache>
            </c:numRef>
          </c:val>
          <c:extLst>
            <c:ext xmlns:c16="http://schemas.microsoft.com/office/drawing/2014/chart" uri="{C3380CC4-5D6E-409C-BE32-E72D297353CC}">
              <c16:uniqueId val="{00000000-7603-44C9-BBCE-C3AFEC11CB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7603-44C9-BBCE-C3AFEC11CB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69.349999999999994</c:v>
                </c:pt>
                <c:pt idx="1">
                  <c:v>65.650000000000006</c:v>
                </c:pt>
                <c:pt idx="2">
                  <c:v>66.53</c:v>
                </c:pt>
                <c:pt idx="3">
                  <c:v>66.709999999999994</c:v>
                </c:pt>
                <c:pt idx="4">
                  <c:v>63.03</c:v>
                </c:pt>
              </c:numCache>
            </c:numRef>
          </c:val>
          <c:extLst>
            <c:ext xmlns:c16="http://schemas.microsoft.com/office/drawing/2014/chart" uri="{C3380CC4-5D6E-409C-BE32-E72D297353CC}">
              <c16:uniqueId val="{00000000-9EF0-4777-AE21-83F6D5BF94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9EF0-4777-AE21-83F6D5BF94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95.12</c:v>
                </c:pt>
                <c:pt idx="1">
                  <c:v>95.44</c:v>
                </c:pt>
                <c:pt idx="2">
                  <c:v>95.71</c:v>
                </c:pt>
                <c:pt idx="3">
                  <c:v>95.86</c:v>
                </c:pt>
                <c:pt idx="4">
                  <c:v>96.1</c:v>
                </c:pt>
              </c:numCache>
            </c:numRef>
          </c:val>
          <c:extLst>
            <c:ext xmlns:c16="http://schemas.microsoft.com/office/drawing/2014/chart" uri="{C3380CC4-5D6E-409C-BE32-E72D297353CC}">
              <c16:uniqueId val="{00000000-40C0-4980-8B5F-96D2540617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40C0-4980-8B5F-96D2540617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G46" zoomScale="98" zoomScaleNormal="100" workbookViewId="0">
      <selection activeCell="CN54" sqref="CN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自治体職員</v>
      </c>
      <c r="AE8" s="66"/>
      <c r="AF8" s="66"/>
      <c r="AG8" s="66"/>
      <c r="AH8" s="66"/>
      <c r="AI8" s="66"/>
      <c r="AJ8" s="66"/>
      <c r="AK8" s="3"/>
      <c r="AL8" s="46">
        <f>データ!S6</f>
        <v>821428</v>
      </c>
      <c r="AM8" s="46"/>
      <c r="AN8" s="46"/>
      <c r="AO8" s="46"/>
      <c r="AP8" s="46"/>
      <c r="AQ8" s="46"/>
      <c r="AR8" s="46"/>
      <c r="AS8" s="46"/>
      <c r="AT8" s="45">
        <f>データ!T6</f>
        <v>149.83000000000001</v>
      </c>
      <c r="AU8" s="45"/>
      <c r="AV8" s="45"/>
      <c r="AW8" s="45"/>
      <c r="AX8" s="45"/>
      <c r="AY8" s="45"/>
      <c r="AZ8" s="45"/>
      <c r="BA8" s="45"/>
      <c r="BB8" s="45">
        <f>データ!U6</f>
        <v>5482.4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49.69</v>
      </c>
      <c r="J10" s="45"/>
      <c r="K10" s="45"/>
      <c r="L10" s="45"/>
      <c r="M10" s="45"/>
      <c r="N10" s="45"/>
      <c r="O10" s="45"/>
      <c r="P10" s="45">
        <f>データ!P6</f>
        <v>98.49</v>
      </c>
      <c r="Q10" s="45"/>
      <c r="R10" s="45"/>
      <c r="S10" s="45"/>
      <c r="T10" s="45"/>
      <c r="U10" s="45"/>
      <c r="V10" s="45"/>
      <c r="W10" s="45">
        <f>データ!Q6</f>
        <v>87.21</v>
      </c>
      <c r="X10" s="45"/>
      <c r="Y10" s="45"/>
      <c r="Z10" s="45"/>
      <c r="AA10" s="45"/>
      <c r="AB10" s="45"/>
      <c r="AC10" s="45"/>
      <c r="AD10" s="46">
        <f>データ!R6</f>
        <v>2821</v>
      </c>
      <c r="AE10" s="46"/>
      <c r="AF10" s="46"/>
      <c r="AG10" s="46"/>
      <c r="AH10" s="46"/>
      <c r="AI10" s="46"/>
      <c r="AJ10" s="46"/>
      <c r="AK10" s="2"/>
      <c r="AL10" s="46">
        <f>データ!V6</f>
        <v>807008</v>
      </c>
      <c r="AM10" s="46"/>
      <c r="AN10" s="46"/>
      <c r="AO10" s="46"/>
      <c r="AP10" s="46"/>
      <c r="AQ10" s="46"/>
      <c r="AR10" s="46"/>
      <c r="AS10" s="46"/>
      <c r="AT10" s="45">
        <f>データ!W6</f>
        <v>101.84</v>
      </c>
      <c r="AU10" s="45"/>
      <c r="AV10" s="45"/>
      <c r="AW10" s="45"/>
      <c r="AX10" s="45"/>
      <c r="AY10" s="45"/>
      <c r="AZ10" s="45"/>
      <c r="BA10" s="45"/>
      <c r="BB10" s="45">
        <f>データ!X6</f>
        <v>7924.27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7XjRCA8TBnYw6itEhQWChZgXxlx520m0sVWk2m/FhCaqQ+GmjJXh3WYt6gohgKN6akgbJNAjen5QkribwNQ7CQ==" saltValue="f8nnf8hh6mF9LewwGSyW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271403</v>
      </c>
      <c r="D6" s="19">
        <f t="shared" si="3"/>
        <v>46</v>
      </c>
      <c r="E6" s="19">
        <f t="shared" si="3"/>
        <v>17</v>
      </c>
      <c r="F6" s="19">
        <f t="shared" si="3"/>
        <v>1</v>
      </c>
      <c r="G6" s="19">
        <f t="shared" si="3"/>
        <v>0</v>
      </c>
      <c r="H6" s="19" t="str">
        <f t="shared" si="3"/>
        <v>大阪府　堺市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49.69</v>
      </c>
      <c r="P6" s="20">
        <f t="shared" si="3"/>
        <v>98.49</v>
      </c>
      <c r="Q6" s="20">
        <f t="shared" si="3"/>
        <v>87.21</v>
      </c>
      <c r="R6" s="20">
        <f t="shared" si="3"/>
        <v>2821</v>
      </c>
      <c r="S6" s="20">
        <f t="shared" si="3"/>
        <v>821428</v>
      </c>
      <c r="T6" s="20">
        <f t="shared" si="3"/>
        <v>149.83000000000001</v>
      </c>
      <c r="U6" s="20">
        <f t="shared" si="3"/>
        <v>5482.4</v>
      </c>
      <c r="V6" s="20">
        <f t="shared" si="3"/>
        <v>807008</v>
      </c>
      <c r="W6" s="20">
        <f t="shared" si="3"/>
        <v>101.84</v>
      </c>
      <c r="X6" s="20">
        <f t="shared" si="3"/>
        <v>7924.27</v>
      </c>
      <c r="Y6" s="21">
        <f>IF(Y7="",NA(),Y7)</f>
        <v>106.66</v>
      </c>
      <c r="Z6" s="21">
        <f t="shared" ref="Z6:AH6" si="4">IF(Z7="",NA(),Z7)</f>
        <v>107.39</v>
      </c>
      <c r="AA6" s="21">
        <f t="shared" si="4"/>
        <v>106.89</v>
      </c>
      <c r="AB6" s="21">
        <f t="shared" si="4"/>
        <v>106.72</v>
      </c>
      <c r="AC6" s="21">
        <f t="shared" si="4"/>
        <v>106.04</v>
      </c>
      <c r="AD6" s="21">
        <f t="shared" si="4"/>
        <v>109.5</v>
      </c>
      <c r="AE6" s="21">
        <f t="shared" si="4"/>
        <v>108.24</v>
      </c>
      <c r="AF6" s="21">
        <f t="shared" si="4"/>
        <v>105.16</v>
      </c>
      <c r="AG6" s="21">
        <f t="shared" si="4"/>
        <v>106.23</v>
      </c>
      <c r="AH6" s="21">
        <f t="shared" si="4"/>
        <v>104.46</v>
      </c>
      <c r="AI6" s="20" t="str">
        <f>IF(AI7="","",IF(AI7="-","【-】","【"&amp;SUBSTITUTE(TEXT(AI7,"#,##0.00"),"-","△")&amp;"】"))</f>
        <v>【106.11】</v>
      </c>
      <c r="AJ6" s="21">
        <f>IF(AJ7="",NA(),AJ7)</f>
        <v>0.53</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44.58</v>
      </c>
      <c r="AV6" s="21">
        <f t="shared" ref="AV6:BD6" si="6">IF(AV7="",NA(),AV7)</f>
        <v>52.47</v>
      </c>
      <c r="AW6" s="21">
        <f t="shared" si="6"/>
        <v>51.19</v>
      </c>
      <c r="AX6" s="21">
        <f t="shared" si="6"/>
        <v>49.01</v>
      </c>
      <c r="AY6" s="21">
        <f t="shared" si="6"/>
        <v>47.1</v>
      </c>
      <c r="AZ6" s="21">
        <f t="shared" si="6"/>
        <v>70.08</v>
      </c>
      <c r="BA6" s="21">
        <f t="shared" si="6"/>
        <v>72.92</v>
      </c>
      <c r="BB6" s="21">
        <f t="shared" si="6"/>
        <v>71.39</v>
      </c>
      <c r="BC6" s="21">
        <f t="shared" si="6"/>
        <v>74.09</v>
      </c>
      <c r="BD6" s="21">
        <f t="shared" si="6"/>
        <v>71.900000000000006</v>
      </c>
      <c r="BE6" s="20" t="str">
        <f>IF(BE7="","",IF(BE7="-","【-】","【"&amp;SUBSTITUTE(TEXT(BE7,"#,##0.00"),"-","△")&amp;"】"))</f>
        <v>【73.44】</v>
      </c>
      <c r="BF6" s="21">
        <f>IF(BF7="",NA(),BF7)</f>
        <v>984.86</v>
      </c>
      <c r="BG6" s="21">
        <f t="shared" ref="BG6:BO6" si="7">IF(BG7="",NA(),BG7)</f>
        <v>964.49</v>
      </c>
      <c r="BH6" s="21">
        <f t="shared" si="7"/>
        <v>945.91</v>
      </c>
      <c r="BI6" s="21">
        <f t="shared" si="7"/>
        <v>904.08</v>
      </c>
      <c r="BJ6" s="21">
        <f t="shared" si="7"/>
        <v>899.21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111.36</v>
      </c>
      <c r="BR6" s="21">
        <f t="shared" ref="BR6:BZ6" si="8">IF(BR7="",NA(),BR7)</f>
        <v>113.95</v>
      </c>
      <c r="BS6" s="21">
        <f t="shared" si="8"/>
        <v>116.21</v>
      </c>
      <c r="BT6" s="21">
        <f t="shared" si="8"/>
        <v>117.06</v>
      </c>
      <c r="BU6" s="21">
        <f t="shared" si="8"/>
        <v>115.2</v>
      </c>
      <c r="BV6" s="21">
        <f t="shared" si="8"/>
        <v>112.43</v>
      </c>
      <c r="BW6" s="21">
        <f t="shared" si="8"/>
        <v>110.92</v>
      </c>
      <c r="BX6" s="21">
        <f t="shared" si="8"/>
        <v>105.67</v>
      </c>
      <c r="BY6" s="21">
        <f t="shared" si="8"/>
        <v>105.37</v>
      </c>
      <c r="BZ6" s="21">
        <f t="shared" si="8"/>
        <v>99.93</v>
      </c>
      <c r="CA6" s="20" t="str">
        <f>IF(CA7="","",IF(CA7="-","【-】","【"&amp;SUBSTITUTE(TEXT(CA7,"#,##0.00"),"-","△")&amp;"】"))</f>
        <v>【97.61】</v>
      </c>
      <c r="CB6" s="21">
        <f>IF(CB7="",NA(),CB7)</f>
        <v>158.72</v>
      </c>
      <c r="CC6" s="21">
        <f t="shared" ref="CC6:CK6" si="9">IF(CC7="",NA(),CC7)</f>
        <v>155.35</v>
      </c>
      <c r="CD6" s="21">
        <f t="shared" si="9"/>
        <v>149.06</v>
      </c>
      <c r="CE6" s="21">
        <f t="shared" si="9"/>
        <v>148.88</v>
      </c>
      <c r="CF6" s="21">
        <f t="shared" si="9"/>
        <v>151.54</v>
      </c>
      <c r="CG6" s="21">
        <f t="shared" si="9"/>
        <v>118.55</v>
      </c>
      <c r="CH6" s="21">
        <f t="shared" si="9"/>
        <v>119.33</v>
      </c>
      <c r="CI6" s="21">
        <f t="shared" si="9"/>
        <v>118.72</v>
      </c>
      <c r="CJ6" s="21">
        <f t="shared" si="9"/>
        <v>120.5</v>
      </c>
      <c r="CK6" s="21">
        <f t="shared" si="9"/>
        <v>127.3</v>
      </c>
      <c r="CL6" s="20" t="str">
        <f>IF(CL7="","",IF(CL7="-","【-】","【"&amp;SUBSTITUTE(TEXT(CL7,"#,##0.00"),"-","△")&amp;"】"))</f>
        <v>【138.29】</v>
      </c>
      <c r="CM6" s="21">
        <f>IF(CM7="",NA(),CM7)</f>
        <v>69.349999999999994</v>
      </c>
      <c r="CN6" s="21">
        <f t="shared" ref="CN6:CV6" si="10">IF(CN7="",NA(),CN7)</f>
        <v>65.650000000000006</v>
      </c>
      <c r="CO6" s="21">
        <f t="shared" si="10"/>
        <v>66.53</v>
      </c>
      <c r="CP6" s="21">
        <f t="shared" si="10"/>
        <v>66.709999999999994</v>
      </c>
      <c r="CQ6" s="21">
        <f t="shared" si="10"/>
        <v>63.03</v>
      </c>
      <c r="CR6" s="21">
        <f t="shared" si="10"/>
        <v>57.38</v>
      </c>
      <c r="CS6" s="21">
        <f t="shared" si="10"/>
        <v>58.09</v>
      </c>
      <c r="CT6" s="21">
        <f t="shared" si="10"/>
        <v>58.16</v>
      </c>
      <c r="CU6" s="21">
        <f t="shared" si="10"/>
        <v>58.91</v>
      </c>
      <c r="CV6" s="21">
        <f t="shared" si="10"/>
        <v>58.31</v>
      </c>
      <c r="CW6" s="20" t="str">
        <f>IF(CW7="","",IF(CW7="-","【-】","【"&amp;SUBSTITUTE(TEXT(CW7,"#,##0.00"),"-","△")&amp;"】"))</f>
        <v>【59.10】</v>
      </c>
      <c r="CX6" s="21">
        <f>IF(CX7="",NA(),CX7)</f>
        <v>95.12</v>
      </c>
      <c r="CY6" s="21">
        <f t="shared" ref="CY6:DG6" si="11">IF(CY7="",NA(),CY7)</f>
        <v>95.44</v>
      </c>
      <c r="CZ6" s="21">
        <f t="shared" si="11"/>
        <v>95.71</v>
      </c>
      <c r="DA6" s="21">
        <f t="shared" si="11"/>
        <v>95.86</v>
      </c>
      <c r="DB6" s="21">
        <f t="shared" si="11"/>
        <v>96.1</v>
      </c>
      <c r="DC6" s="21">
        <f t="shared" si="11"/>
        <v>98.98</v>
      </c>
      <c r="DD6" s="21">
        <f t="shared" si="11"/>
        <v>99.01</v>
      </c>
      <c r="DE6" s="21">
        <f t="shared" si="11"/>
        <v>99.1</v>
      </c>
      <c r="DF6" s="21">
        <f t="shared" si="11"/>
        <v>99.16</v>
      </c>
      <c r="DG6" s="21">
        <f t="shared" si="11"/>
        <v>99.21</v>
      </c>
      <c r="DH6" s="20" t="str">
        <f>IF(DH7="","",IF(DH7="-","【-】","【"&amp;SUBSTITUTE(TEXT(DH7,"#,##0.00"),"-","△")&amp;"】"))</f>
        <v>【95.82】</v>
      </c>
      <c r="DI6" s="21">
        <f>IF(DI7="",NA(),DI7)</f>
        <v>37.1</v>
      </c>
      <c r="DJ6" s="21">
        <f t="shared" ref="DJ6:DR6" si="12">IF(DJ7="",NA(),DJ7)</f>
        <v>39.11</v>
      </c>
      <c r="DK6" s="21">
        <f t="shared" si="12"/>
        <v>40.119999999999997</v>
      </c>
      <c r="DL6" s="21">
        <f t="shared" si="12"/>
        <v>41.65</v>
      </c>
      <c r="DM6" s="21">
        <f t="shared" si="12"/>
        <v>43.1</v>
      </c>
      <c r="DN6" s="21">
        <f t="shared" si="12"/>
        <v>47.06</v>
      </c>
      <c r="DO6" s="21">
        <f t="shared" si="12"/>
        <v>48.25</v>
      </c>
      <c r="DP6" s="21">
        <f t="shared" si="12"/>
        <v>49.35</v>
      </c>
      <c r="DQ6" s="21">
        <f t="shared" si="12"/>
        <v>50.38</v>
      </c>
      <c r="DR6" s="21">
        <f t="shared" si="12"/>
        <v>51.54</v>
      </c>
      <c r="DS6" s="20" t="str">
        <f>IF(DS7="","",IF(DS7="-","【-】","【"&amp;SUBSTITUTE(TEXT(DS7,"#,##0.00"),"-","△")&amp;"】"))</f>
        <v>【39.74】</v>
      </c>
      <c r="DT6" s="21">
        <f>IF(DT7="",NA(),DT7)</f>
        <v>8.1300000000000008</v>
      </c>
      <c r="DU6" s="21">
        <f t="shared" ref="DU6:EC6" si="13">IF(DU7="",NA(),DU7)</f>
        <v>9.9600000000000009</v>
      </c>
      <c r="DV6" s="21">
        <f t="shared" si="13"/>
        <v>12.05</v>
      </c>
      <c r="DW6" s="21">
        <f t="shared" si="13"/>
        <v>14.46</v>
      </c>
      <c r="DX6" s="21">
        <f t="shared" si="13"/>
        <v>17.12</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v>
      </c>
      <c r="EF6" s="21">
        <f t="shared" ref="EF6:EN6" si="14">IF(EF7="",NA(),EF7)</f>
        <v>0.15</v>
      </c>
      <c r="EG6" s="21">
        <f t="shared" si="14"/>
        <v>0.19</v>
      </c>
      <c r="EH6" s="21">
        <f t="shared" si="14"/>
        <v>0.47</v>
      </c>
      <c r="EI6" s="21">
        <f t="shared" si="14"/>
        <v>0.32</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271403</v>
      </c>
      <c r="D7" s="23">
        <v>46</v>
      </c>
      <c r="E7" s="23">
        <v>17</v>
      </c>
      <c r="F7" s="23">
        <v>1</v>
      </c>
      <c r="G7" s="23">
        <v>0</v>
      </c>
      <c r="H7" s="23" t="s">
        <v>96</v>
      </c>
      <c r="I7" s="23" t="s">
        <v>97</v>
      </c>
      <c r="J7" s="23" t="s">
        <v>98</v>
      </c>
      <c r="K7" s="23" t="s">
        <v>99</v>
      </c>
      <c r="L7" s="23" t="s">
        <v>100</v>
      </c>
      <c r="M7" s="23" t="s">
        <v>101</v>
      </c>
      <c r="N7" s="24" t="s">
        <v>102</v>
      </c>
      <c r="O7" s="24">
        <v>49.69</v>
      </c>
      <c r="P7" s="24">
        <v>98.49</v>
      </c>
      <c r="Q7" s="24">
        <v>87.21</v>
      </c>
      <c r="R7" s="24">
        <v>2821</v>
      </c>
      <c r="S7" s="24">
        <v>821428</v>
      </c>
      <c r="T7" s="24">
        <v>149.83000000000001</v>
      </c>
      <c r="U7" s="24">
        <v>5482.4</v>
      </c>
      <c r="V7" s="24">
        <v>807008</v>
      </c>
      <c r="W7" s="24">
        <v>101.84</v>
      </c>
      <c r="X7" s="24">
        <v>7924.27</v>
      </c>
      <c r="Y7" s="24">
        <v>106.66</v>
      </c>
      <c r="Z7" s="24">
        <v>107.39</v>
      </c>
      <c r="AA7" s="24">
        <v>106.89</v>
      </c>
      <c r="AB7" s="24">
        <v>106.72</v>
      </c>
      <c r="AC7" s="24">
        <v>106.04</v>
      </c>
      <c r="AD7" s="24">
        <v>109.5</v>
      </c>
      <c r="AE7" s="24">
        <v>108.24</v>
      </c>
      <c r="AF7" s="24">
        <v>105.16</v>
      </c>
      <c r="AG7" s="24">
        <v>106.23</v>
      </c>
      <c r="AH7" s="24">
        <v>104.46</v>
      </c>
      <c r="AI7" s="24">
        <v>106.11</v>
      </c>
      <c r="AJ7" s="24">
        <v>0.53</v>
      </c>
      <c r="AK7" s="24">
        <v>0</v>
      </c>
      <c r="AL7" s="24">
        <v>0</v>
      </c>
      <c r="AM7" s="24">
        <v>0</v>
      </c>
      <c r="AN7" s="24">
        <v>0</v>
      </c>
      <c r="AO7" s="24">
        <v>0.01</v>
      </c>
      <c r="AP7" s="24">
        <v>0</v>
      </c>
      <c r="AQ7" s="24">
        <v>0</v>
      </c>
      <c r="AR7" s="24">
        <v>0</v>
      </c>
      <c r="AS7" s="24">
        <v>0</v>
      </c>
      <c r="AT7" s="24">
        <v>3.15</v>
      </c>
      <c r="AU7" s="24">
        <v>44.58</v>
      </c>
      <c r="AV7" s="24">
        <v>52.47</v>
      </c>
      <c r="AW7" s="24">
        <v>51.19</v>
      </c>
      <c r="AX7" s="24">
        <v>49.01</v>
      </c>
      <c r="AY7" s="24">
        <v>47.1</v>
      </c>
      <c r="AZ7" s="24">
        <v>70.08</v>
      </c>
      <c r="BA7" s="24">
        <v>72.92</v>
      </c>
      <c r="BB7" s="24">
        <v>71.39</v>
      </c>
      <c r="BC7" s="24">
        <v>74.09</v>
      </c>
      <c r="BD7" s="24">
        <v>71.900000000000006</v>
      </c>
      <c r="BE7" s="24">
        <v>73.44</v>
      </c>
      <c r="BF7" s="24">
        <v>984.86</v>
      </c>
      <c r="BG7" s="24">
        <v>964.49</v>
      </c>
      <c r="BH7" s="24">
        <v>945.91</v>
      </c>
      <c r="BI7" s="24">
        <v>904.08</v>
      </c>
      <c r="BJ7" s="24">
        <v>899.21</v>
      </c>
      <c r="BK7" s="24">
        <v>537.13</v>
      </c>
      <c r="BL7" s="24">
        <v>531.38</v>
      </c>
      <c r="BM7" s="24">
        <v>551.04</v>
      </c>
      <c r="BN7" s="24">
        <v>523.58000000000004</v>
      </c>
      <c r="BO7" s="24">
        <v>508.99</v>
      </c>
      <c r="BP7" s="24">
        <v>652.82000000000005</v>
      </c>
      <c r="BQ7" s="24">
        <v>111.36</v>
      </c>
      <c r="BR7" s="24">
        <v>113.95</v>
      </c>
      <c r="BS7" s="24">
        <v>116.21</v>
      </c>
      <c r="BT7" s="24">
        <v>117.06</v>
      </c>
      <c r="BU7" s="24">
        <v>115.2</v>
      </c>
      <c r="BV7" s="24">
        <v>112.43</v>
      </c>
      <c r="BW7" s="24">
        <v>110.92</v>
      </c>
      <c r="BX7" s="24">
        <v>105.67</v>
      </c>
      <c r="BY7" s="24">
        <v>105.37</v>
      </c>
      <c r="BZ7" s="24">
        <v>99.93</v>
      </c>
      <c r="CA7" s="24">
        <v>97.61</v>
      </c>
      <c r="CB7" s="24">
        <v>158.72</v>
      </c>
      <c r="CC7" s="24">
        <v>155.35</v>
      </c>
      <c r="CD7" s="24">
        <v>149.06</v>
      </c>
      <c r="CE7" s="24">
        <v>148.88</v>
      </c>
      <c r="CF7" s="24">
        <v>151.54</v>
      </c>
      <c r="CG7" s="24">
        <v>118.55</v>
      </c>
      <c r="CH7" s="24">
        <v>119.33</v>
      </c>
      <c r="CI7" s="24">
        <v>118.72</v>
      </c>
      <c r="CJ7" s="24">
        <v>120.5</v>
      </c>
      <c r="CK7" s="24">
        <v>127.3</v>
      </c>
      <c r="CL7" s="24">
        <v>138.29</v>
      </c>
      <c r="CM7" s="24">
        <v>69.349999999999994</v>
      </c>
      <c r="CN7" s="24">
        <v>65.650000000000006</v>
      </c>
      <c r="CO7" s="24">
        <v>66.53</v>
      </c>
      <c r="CP7" s="24">
        <v>66.709999999999994</v>
      </c>
      <c r="CQ7" s="24">
        <v>63.03</v>
      </c>
      <c r="CR7" s="24">
        <v>57.38</v>
      </c>
      <c r="CS7" s="24">
        <v>58.09</v>
      </c>
      <c r="CT7" s="24">
        <v>58.16</v>
      </c>
      <c r="CU7" s="24">
        <v>58.91</v>
      </c>
      <c r="CV7" s="24">
        <v>58.31</v>
      </c>
      <c r="CW7" s="24">
        <v>59.1</v>
      </c>
      <c r="CX7" s="24">
        <v>95.12</v>
      </c>
      <c r="CY7" s="24">
        <v>95.44</v>
      </c>
      <c r="CZ7" s="24">
        <v>95.71</v>
      </c>
      <c r="DA7" s="24">
        <v>95.86</v>
      </c>
      <c r="DB7" s="24">
        <v>96.1</v>
      </c>
      <c r="DC7" s="24">
        <v>98.98</v>
      </c>
      <c r="DD7" s="24">
        <v>99.01</v>
      </c>
      <c r="DE7" s="24">
        <v>99.1</v>
      </c>
      <c r="DF7" s="24">
        <v>99.16</v>
      </c>
      <c r="DG7" s="24">
        <v>99.21</v>
      </c>
      <c r="DH7" s="24">
        <v>95.82</v>
      </c>
      <c r="DI7" s="24">
        <v>37.1</v>
      </c>
      <c r="DJ7" s="24">
        <v>39.11</v>
      </c>
      <c r="DK7" s="24">
        <v>40.119999999999997</v>
      </c>
      <c r="DL7" s="24">
        <v>41.65</v>
      </c>
      <c r="DM7" s="24">
        <v>43.1</v>
      </c>
      <c r="DN7" s="24">
        <v>47.06</v>
      </c>
      <c r="DO7" s="24">
        <v>48.25</v>
      </c>
      <c r="DP7" s="24">
        <v>49.35</v>
      </c>
      <c r="DQ7" s="24">
        <v>50.38</v>
      </c>
      <c r="DR7" s="24">
        <v>51.54</v>
      </c>
      <c r="DS7" s="24">
        <v>39.74</v>
      </c>
      <c r="DT7" s="24">
        <v>8.1300000000000008</v>
      </c>
      <c r="DU7" s="24">
        <v>9.9600000000000009</v>
      </c>
      <c r="DV7" s="24">
        <v>12.05</v>
      </c>
      <c r="DW7" s="24">
        <v>14.46</v>
      </c>
      <c r="DX7" s="24">
        <v>17.12</v>
      </c>
      <c r="DY7" s="24">
        <v>9.6300000000000008</v>
      </c>
      <c r="DZ7" s="24">
        <v>10.76</v>
      </c>
      <c r="EA7" s="24">
        <v>12.06</v>
      </c>
      <c r="EB7" s="24">
        <v>13.41</v>
      </c>
      <c r="EC7" s="24">
        <v>15.06</v>
      </c>
      <c r="ED7" s="24">
        <v>7.62</v>
      </c>
      <c r="EE7" s="24">
        <v>0.1</v>
      </c>
      <c r="EF7" s="24">
        <v>0.15</v>
      </c>
      <c r="EG7" s="24">
        <v>0.19</v>
      </c>
      <c r="EH7" s="24">
        <v>0.47</v>
      </c>
      <c r="EI7" s="24">
        <v>0.32</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2024-01-31T01:40:21Z</cp:lastPrinted>
  <dcterms:created xsi:type="dcterms:W3CDTF">2023-12-12T00:48:43Z</dcterms:created>
  <dcterms:modified xsi:type="dcterms:W3CDTF">2024-01-31T02:13:01Z</dcterms:modified>
  <cp:category/>
</cp:coreProperties>
</file>