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10000svj02020\sdoc-2023$\101000_経営管理部\101300_財務課\財務Ｇ\30_照会\49.【1.31】経営比較分析表の分析等について\"/>
    </mc:Choice>
  </mc:AlternateContent>
  <xr:revisionPtr revIDLastSave="0" documentId="13_ncr:1_{A03BA310-18FF-4D5D-8FF4-C4C444F4DE14}" xr6:coauthVersionLast="47" xr6:coauthVersionMax="47" xr10:uidLastSave="{00000000-0000-0000-0000-000000000000}"/>
  <workbookProtection workbookAlgorithmName="SHA-512" workbookHashValue="45Wjwgx9IM9DxCPClW+3sqQlekRMggwkQWCxjJ8cnauYHCzPwEC7S/VlRK4H8186kMuMcXSzVKPS37lvbrSoPg==" workbookSaltValue="LWX4RhVzEYGQjyGYt/9gG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BB10" i="4"/>
  <c r="AT10" i="4"/>
  <c r="AL10" i="4"/>
  <c r="W10" i="4"/>
  <c r="I10" i="4"/>
  <c r="BB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<sst xmlns="http://schemas.openxmlformats.org/spreadsheetml/2006/main" count="231" uniqueCount="114">
  <si>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</si>
  <si>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</si>
  <si>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</si>
  <si>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</si>
  <si>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</si>
  <si>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</si>
  <si>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</si>
  <si>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</si>
  <si>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</si>
  <si>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</si>
  <si>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</si>
  <si>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</si>
  <si>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</si>
  <si>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</si>
  <si>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</si>
  <si>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</si>
  <si>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</si>
  <si>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</si>
  <si>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</si>
  <si>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</si>
  <si>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</si>
  <si>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</si>
  <si>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</si>
  <si>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</si>
  <si>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</si>
  <si>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</si>
  <si>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</si>
  <si>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</si>
  <si>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</si>
  <si>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</si>
  <si>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</si>
  <si>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</si>
  <si>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</si>
  <si>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</si>
  <si>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</si>
  <si>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</si>
  <si>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</si>
  <si>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</si>
  <si>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</si>
  <si>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</si>
  <si>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</si>
  <si>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</si>
  <si>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</si>
  <si>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</si>
  <si>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</si>
  <si>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</si>
  <si>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</si>
  <si>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</si>
  <si>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</si>
  <si>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</si>
  <si>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</si>
  <si>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</si>
  <si>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</si>
  <si>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</si>
  <si>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</si>
  <si>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</si>
  <si>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</si>
  <si>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</si>
  <si>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</si>
  <si>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</si>
  <si>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</si>
  <si>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</si>
  <si>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</si>
  <si>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</si>
  <si>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</si>
  <si>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</si>
  <si>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</si>
  <si>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</si>
  <si>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</si>
  <si>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</si>
  <si>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</si>
  <si>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</si>
  <si>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</si>
  <si>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</si>
  <si>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</si>
  <si>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</si>
  <si>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</si>
  <si>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</si>
  <si>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</si>
  <si>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</si>
  <si>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</si>
  <si>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</si>
  <si>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</si>
  <si>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</si>
  <si>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</si>
  <si>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</si>
  <si>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</si>
  <si>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</si>
  <si>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</si>
  <si>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</si>
  <si>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</si>
  <si>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</si>
  <si>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</si>
  <si>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</si>
  <si>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</si>
  <si>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</si>
  <si>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</si>
  <si>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</si>
  <si>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</si>
  <si>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</si>
  <si>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</si>
  <si>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</si>
  <si>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</si>
  <si>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</si>
  <si>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</si>
  <si>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</si>
  <si>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</si>
  <si>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</si>
  <si>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</si>
  <si>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</si>
  <si>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</si>
  <si>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の減少等により、給水収益が低下していく厳しい経営状況が続くと予測される。その中で今後、広域化のメリットを活かし、市町村の区域にとらわれない施設の最適配置(統廃合)を推進し、給水の安定性向上や更新・維持管理費用の低減を図っていき、効率的な経営を行っていく。</t>
    <phoneticPr fontId="4"/>
  </si>
  <si>
    <t>①【有形固定資産減価償却率】
　類似団体平均値を上回る数値となり、施設の老朽化が進んでいる。この要因は、管路総延長の約3割が法定耐用年数を超えていることによる。
②【管路経年化率】
③【管路更新率】
　管路経年化率は類似団体平均値に比べ約１割程度高く、管路更新率は、類似団体平均値に比べ低い状況となっている。
　今後、大阪広域水道企業団経営戦略2020-2029(令和5年3月改訂)に基づき、基幹管路・重要給水施設配水管を中心に、更新・耐震化を計画的に推進していく。</t>
    <phoneticPr fontId="4"/>
  </si>
  <si>
    <t>①【経常収支比率】
　経常収支比率は100％を超える水準であり、健全な経営を維持している。
③【流動比率】
　期間を通じて短期的な債務に対する支払能力を維持している。
④【企業債残高対給水収益比率】
　類似団体に比べ低い水準であり、企業債の規模に大きな問題はないと考えている。　
⑤【料金回収率】
  料金回収率は100%を下回ったものの、経常収支比率は100%以上であり、健全な経営を維持している。
⑥【給水原価】
　給水原価は類似団体平均値を上回る数値となっており、今後効率的な事業運営に努める必要がある。　　　　　　　　　　　　　　　　　　　　　　　　　　　　　　　　　　　　　　　　　　　　　　　　　　　　　　　　　　　　　　　　　　　　　　　　　　　　　　　　　　　　　　　　　　　　　　　　　　　　　　　　　　　　　　　⑦【施設利用率】
　類似団体と比べ高い水準であり、施設の利用状況や適正規模に問題はないと考えている。
⑧【有収率】
　類似団体平均値を上回る水準である。水道施設の適切な維持管理による漏水防止対策や効率的な送水運用により、今後も同水準以上の数値を維持していく。</t>
    <rPh sb="162" eb="164">
      <t>シタマワ</t>
    </rPh>
    <rPh sb="181" eb="18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</si>
</sst>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0.23</c:v>
                </c:pt>
                <c:pt idx="2">
                  <c:v>0.25</c:v>
                </c:pt>
                <c:pt idx="3">
                  <c:v>0.34</c:v>
                </c:pt>
                <c:pt idx="4">
                  <c:v>0.55000000000000004</c:v>
                </c:pt>
              </c:numCache>
            </c:numRef>
          </c:val>
          <c:extLst>
            <c:ext xmlns:c16="http://schemas.microsoft.com/office/drawing/2014/chart" uri="{C3380CC4-5D6E-409C-BE32-E72D297353CC}">
              <c16:uniqueId val="{00000000-E8FC-4D6E-9AD1-4F654A68A4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0.72</c:v>
                </c:pt>
                <c:pt idx="2">
                  <c:v>0.69</c:v>
                </c:pt>
                <c:pt idx="3">
                  <c:v>0.75</c:v>
                </c:pt>
                <c:pt idx="4">
                  <c:v>0.78</c:v>
                </c:pt>
              </c:numCache>
            </c:numRef>
          </c:val>
          <c:smooth val="0"/>
          <c:extLst>
            <c:ext xmlns:c16="http://schemas.microsoft.com/office/drawing/2014/chart" uri="{C3380CC4-5D6E-409C-BE32-E72D297353CC}">
              <c16:uniqueId val="{00000001-E8FC-4D6E-9AD1-4F654A68A4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109.12</c:v>
                </c:pt>
                <c:pt idx="1">
                  <c:v>108.67</c:v>
                </c:pt>
                <c:pt idx="2">
                  <c:v>107.42</c:v>
                </c:pt>
                <c:pt idx="3">
                  <c:v>110.34</c:v>
                </c:pt>
                <c:pt idx="4">
                  <c:v>108.18</c:v>
                </c:pt>
              </c:numCache>
            </c:numRef>
          </c:val>
          <c:extLst>
            <c:ext xmlns:c16="http://schemas.microsoft.com/office/drawing/2014/chart" uri="{C3380CC4-5D6E-409C-BE32-E72D297353CC}">
              <c16:uniqueId val="{00000000-2A09-433E-B213-B2725C1C2B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113.35</c:v>
                </c:pt>
                <c:pt idx="2">
                  <c:v>112.36</c:v>
                </c:pt>
                <c:pt idx="3">
                  <c:v>113.87</c:v>
                </c:pt>
                <c:pt idx="4">
                  <c:v>109.87</c:v>
                </c:pt>
              </c:numCache>
            </c:numRef>
          </c:val>
          <c:smooth val="0"/>
          <c:extLst>
            <c:ext xmlns:c16="http://schemas.microsoft.com/office/drawing/2014/chart" uri="{C3380CC4-5D6E-409C-BE32-E72D297353CC}">
              <c16:uniqueId val="{00000001-2A09-433E-B213-B2725C1C2B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57.12</c:v>
                </c:pt>
                <c:pt idx="1">
                  <c:v>55.61</c:v>
                </c:pt>
                <c:pt idx="2">
                  <c:v>55.63</c:v>
                </c:pt>
                <c:pt idx="3">
                  <c:v>53.28</c:v>
                </c:pt>
                <c:pt idx="4">
                  <c:v>54.19</c:v>
                </c:pt>
              </c:numCache>
            </c:numRef>
          </c:val>
          <c:extLst>
            <c:ext xmlns:c16="http://schemas.microsoft.com/office/drawing/2014/chart" uri="{C3380CC4-5D6E-409C-BE32-E72D297353CC}">
              <c16:uniqueId val="{00000000-9CFD-4670-806F-1B33FBF19E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49.6</c:v>
                </c:pt>
                <c:pt idx="2">
                  <c:v>50.31</c:v>
                </c:pt>
                <c:pt idx="3">
                  <c:v>52.16</c:v>
                </c:pt>
                <c:pt idx="4">
                  <c:v>52.59</c:v>
                </c:pt>
              </c:numCache>
            </c:numRef>
          </c:val>
          <c:smooth val="0"/>
          <c:extLst>
            <c:ext xmlns:c16="http://schemas.microsoft.com/office/drawing/2014/chart" uri="{C3380CC4-5D6E-409C-BE32-E72D297353CC}">
              <c16:uniqueId val="{00000001-9CFD-4670-806F-1B33FBF19E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c:v>
                </c:pt>
                <c:pt idx="1">
                  <c:v>29.56</c:v>
                </c:pt>
                <c:pt idx="2">
                  <c:v>32.130000000000003</c:v>
                </c:pt>
                <c:pt idx="3">
                  <c:v>31.14</c:v>
                </c:pt>
                <c:pt idx="4">
                  <c:v>31.96</c:v>
                </c:pt>
              </c:numCache>
            </c:numRef>
          </c:val>
          <c:extLst>
            <c:ext xmlns:c16="http://schemas.microsoft.com/office/drawing/2014/chart" uri="{C3380CC4-5D6E-409C-BE32-E72D297353CC}">
              <c16:uniqueId val="{00000000-3282-4E2A-9DB6-0A0BC5CD1A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20.49</c:v>
                </c:pt>
                <c:pt idx="2">
                  <c:v>21.34</c:v>
                </c:pt>
                <c:pt idx="3">
                  <c:v>25.76</c:v>
                </c:pt>
                <c:pt idx="4">
                  <c:v>27.51</c:v>
                </c:pt>
              </c:numCache>
            </c:numRef>
          </c:val>
          <c:smooth val="0"/>
          <c:extLst>
            <c:ext xmlns:c16="http://schemas.microsoft.com/office/drawing/2014/chart" uri="{C3380CC4-5D6E-409C-BE32-E72D297353CC}">
              <c16:uniqueId val="{00000001-3282-4E2A-9DB6-0A0BC5CD1A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69-46B7-9DC9-071DF2F439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0.51</c:v>
                </c:pt>
                <c:pt idx="2">
                  <c:v>0.28999999999999998</c:v>
                </c:pt>
                <c:pt idx="3" formatCode="#,##0.00;&quot;△&quot;#,##0.00">
                  <c:v>0</c:v>
                </c:pt>
                <c:pt idx="4" formatCode="#,##0.00;&quot;△&quot;#,##0.00">
                  <c:v>0</c:v>
                </c:pt>
              </c:numCache>
            </c:numRef>
          </c:val>
          <c:smooth val="0"/>
          <c:extLst>
            <c:ext xmlns:c16="http://schemas.microsoft.com/office/drawing/2014/chart" uri="{C3380CC4-5D6E-409C-BE32-E72D297353CC}">
              <c16:uniqueId val="{00000001-B169-46B7-9DC9-071DF2F439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331.74</c:v>
                </c:pt>
                <c:pt idx="1">
                  <c:v>275.43</c:v>
                </c:pt>
                <c:pt idx="2">
                  <c:v>249.73</c:v>
                </c:pt>
                <c:pt idx="3">
                  <c:v>334.13</c:v>
                </c:pt>
                <c:pt idx="4">
                  <c:v>309.8</c:v>
                </c:pt>
              </c:numCache>
            </c:numRef>
          </c:val>
          <c:extLst>
            <c:ext xmlns:c16="http://schemas.microsoft.com/office/drawing/2014/chart" uri="{C3380CC4-5D6E-409C-BE32-E72D297353CC}">
              <c16:uniqueId val="{00000000-BEC9-48D6-8CA7-1F3C92FB33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309.10000000000002</c:v>
                </c:pt>
                <c:pt idx="2">
                  <c:v>306.08</c:v>
                </c:pt>
                <c:pt idx="3">
                  <c:v>246.01</c:v>
                </c:pt>
                <c:pt idx="4">
                  <c:v>228.89</c:v>
                </c:pt>
              </c:numCache>
            </c:numRef>
          </c:val>
          <c:smooth val="0"/>
          <c:extLst>
            <c:ext xmlns:c16="http://schemas.microsoft.com/office/drawing/2014/chart" uri="{C3380CC4-5D6E-409C-BE32-E72D297353CC}">
              <c16:uniqueId val="{00000001-BEC9-48D6-8CA7-1F3C92FB33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237.62</c:v>
                </c:pt>
                <c:pt idx="1">
                  <c:v>230.89</c:v>
                </c:pt>
                <c:pt idx="2">
                  <c:v>243.08</c:v>
                </c:pt>
                <c:pt idx="3">
                  <c:v>219.08</c:v>
                </c:pt>
                <c:pt idx="4">
                  <c:v>220.07</c:v>
                </c:pt>
              </c:numCache>
            </c:numRef>
          </c:val>
          <c:extLst>
            <c:ext xmlns:c16="http://schemas.microsoft.com/office/drawing/2014/chart" uri="{C3380CC4-5D6E-409C-BE32-E72D297353CC}">
              <c16:uniqueId val="{00000000-7366-4ECE-973F-DCBEA9F61C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290.42</c:v>
                </c:pt>
                <c:pt idx="2">
                  <c:v>294.66000000000003</c:v>
                </c:pt>
                <c:pt idx="3">
                  <c:v>248.92</c:v>
                </c:pt>
                <c:pt idx="4">
                  <c:v>251.26</c:v>
                </c:pt>
              </c:numCache>
            </c:numRef>
          </c:val>
          <c:smooth val="0"/>
          <c:extLst>
            <c:ext xmlns:c16="http://schemas.microsoft.com/office/drawing/2014/chart" uri="{C3380CC4-5D6E-409C-BE32-E72D297353CC}">
              <c16:uniqueId val="{00000001-7366-4ECE-973F-DCBEA9F61C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99.22</c:v>
                </c:pt>
                <c:pt idx="1">
                  <c:v>102.38</c:v>
                </c:pt>
                <c:pt idx="2">
                  <c:v>96.02</c:v>
                </c:pt>
                <c:pt idx="3">
                  <c:v>101.67</c:v>
                </c:pt>
                <c:pt idx="4">
                  <c:v>98.35</c:v>
                </c:pt>
              </c:numCache>
            </c:numRef>
          </c:val>
          <c:extLst>
            <c:ext xmlns:c16="http://schemas.microsoft.com/office/drawing/2014/chart" uri="{C3380CC4-5D6E-409C-BE32-E72D297353CC}">
              <c16:uniqueId val="{00000000-5DB4-4919-A422-C8A67AD085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106.11</c:v>
                </c:pt>
                <c:pt idx="2">
                  <c:v>103.75</c:v>
                </c:pt>
                <c:pt idx="3">
                  <c:v>107.54</c:v>
                </c:pt>
                <c:pt idx="4">
                  <c:v>101.93</c:v>
                </c:pt>
              </c:numCache>
            </c:numRef>
          </c:val>
          <c:smooth val="0"/>
          <c:extLst>
            <c:ext xmlns:c16="http://schemas.microsoft.com/office/drawing/2014/chart" uri="{C3380CC4-5D6E-409C-BE32-E72D297353CC}">
              <c16:uniqueId val="{00000001-5DB4-4919-A422-C8A67AD085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176.94</c:v>
                </c:pt>
                <c:pt idx="1">
                  <c:v>187.1</c:v>
                </c:pt>
                <c:pt idx="2">
                  <c:v>183.94</c:v>
                </c:pt>
                <c:pt idx="3">
                  <c:v>173.18</c:v>
                </c:pt>
                <c:pt idx="4">
                  <c:v>179.4</c:v>
                </c:pt>
              </c:numCache>
            </c:numRef>
          </c:val>
          <c:extLst>
            <c:ext xmlns:c16="http://schemas.microsoft.com/office/drawing/2014/chart" uri="{C3380CC4-5D6E-409C-BE32-E72D297353CC}">
              <c16:uniqueId val="{00000000-E8EA-4BB5-9028-FD547141B4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161.03</c:v>
                </c:pt>
                <c:pt idx="2">
                  <c:v>159.93</c:v>
                </c:pt>
                <c:pt idx="3">
                  <c:v>155.9</c:v>
                </c:pt>
                <c:pt idx="4">
                  <c:v>162.47</c:v>
                </c:pt>
              </c:numCache>
            </c:numRef>
          </c:val>
          <c:smooth val="0"/>
          <c:extLst>
            <c:ext xmlns:c16="http://schemas.microsoft.com/office/drawing/2014/chart" uri="{C3380CC4-5D6E-409C-BE32-E72D297353CC}">
              <c16:uniqueId val="{00000001-E8EA-4BB5-9028-FD547141B4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59.43</c:v>
                </c:pt>
                <c:pt idx="1">
                  <c:v>58.96</c:v>
                </c:pt>
                <c:pt idx="2">
                  <c:v>84.69</c:v>
                </c:pt>
                <c:pt idx="3">
                  <c:v>80.400000000000006</c:v>
                </c:pt>
                <c:pt idx="4">
                  <c:v>79.23</c:v>
                </c:pt>
              </c:numCache>
            </c:numRef>
          </c:val>
          <c:extLst>
            <c:ext xmlns:c16="http://schemas.microsoft.com/office/drawing/2014/chart" uri="{C3380CC4-5D6E-409C-BE32-E72D297353CC}">
              <c16:uniqueId val="{00000000-5D61-4166-9359-F2AD0329BD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61.71</c:v>
                </c:pt>
                <c:pt idx="2">
                  <c:v>63.12</c:v>
                </c:pt>
                <c:pt idx="3">
                  <c:v>64.11</c:v>
                </c:pt>
                <c:pt idx="4">
                  <c:v>63.81</c:v>
                </c:pt>
              </c:numCache>
            </c:numRef>
          </c:val>
          <c:smooth val="0"/>
          <c:extLst>
            <c:ext xmlns:c16="http://schemas.microsoft.com/office/drawing/2014/chart" uri="{C3380CC4-5D6E-409C-BE32-E72D297353CC}">
              <c16:uniqueId val="{00000001-5D61-4166-9359-F2AD0329BD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93.66</c:v>
                </c:pt>
                <c:pt idx="1">
                  <c:v>91.17</c:v>
                </c:pt>
                <c:pt idx="2">
                  <c:v>91.07</c:v>
                </c:pt>
                <c:pt idx="3">
                  <c:v>93.57</c:v>
                </c:pt>
                <c:pt idx="4">
                  <c:v>93.08</c:v>
                </c:pt>
              </c:numCache>
            </c:numRef>
          </c:val>
          <c:extLst>
            <c:ext xmlns:c16="http://schemas.microsoft.com/office/drawing/2014/chart" uri="{C3380CC4-5D6E-409C-BE32-E72D297353CC}">
              <c16:uniqueId val="{00000000-21E9-45E0-8D11-24D2DA78DB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90.03</c:v>
                </c:pt>
                <c:pt idx="2">
                  <c:v>90.09</c:v>
                </c:pt>
                <c:pt idx="3">
                  <c:v>92.09</c:v>
                </c:pt>
                <c:pt idx="4">
                  <c:v>91.76</c:v>
                </c:pt>
              </c:numCache>
            </c:numRef>
          </c:val>
          <c:smooth val="0"/>
          <c:extLst>
            <c:ext xmlns:c16="http://schemas.microsoft.com/office/drawing/2014/chart" uri="{C3380CC4-5D6E-409C-BE32-E72D297353CC}">
              <c16:uniqueId val="{00000001-21E9-45E0-8D11-24D2DA78DB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大阪府　大阪広域水道企業団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73.599999999999994</v>
      </c>
      <c r="J10" s="38"/>
      <c r="K10" s="38"/>
      <c r="L10" s="38"/>
      <c r="M10" s="38"/>
      <c r="N10" s="38"/>
      <c r="O10" s="65"/>
      <c r="P10" s="55">
        <f>データ!$P$6</f>
        <v>99.96</v>
      </c>
      <c r="Q10" s="55"/>
      <c r="R10" s="55"/>
      <c r="S10" s="55"/>
      <c r="T10" s="55"/>
      <c r="U10" s="55"/>
      <c r="V10" s="55"/>
      <c r="W10" s="66">
        <f>データ!$Q$6</f>
        <v>3278</v>
      </c>
      <c r="X10" s="66"/>
      <c r="Y10" s="66"/>
      <c r="Z10" s="66"/>
      <c r="AA10" s="66"/>
      <c r="AB10" s="66"/>
      <c r="AC10" s="66"/>
      <c r="AD10" s="2"/>
      <c r="AE10" s="2"/>
      <c r="AF10" s="2"/>
      <c r="AG10" s="2"/>
      <c r="AH10" s="2"/>
      <c r="AI10" s="2"/>
      <c r="AJ10" s="2"/>
      <c r="AK10" s="2"/>
      <c r="AL10" s="66">
        <f>データ!$U$6</f>
        <v>420830</v>
      </c>
      <c r="AM10" s="66"/>
      <c r="AN10" s="66"/>
      <c r="AO10" s="66"/>
      <c r="AP10" s="66"/>
      <c r="AQ10" s="66"/>
      <c r="AR10" s="66"/>
      <c r="AS10" s="66"/>
      <c r="AT10" s="37">
        <f>データ!$V$6</f>
        <v>149.19999999999999</v>
      </c>
      <c r="AU10" s="38"/>
      <c r="AV10" s="38"/>
      <c r="AW10" s="38"/>
      <c r="AX10" s="38"/>
      <c r="AY10" s="38"/>
      <c r="AZ10" s="38"/>
      <c r="BA10" s="38"/>
      <c r="BB10" s="55">
        <f>データ!$W$6</f>
        <v>2820.58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LQEk/ZzJQNOC3QUqkXHJoo/Jv/OXd+NKhVfo12+6xQLgCouam5Z5/D5sfVyBytn3+mec2L4qA8GgoSzf6byww==" saltValue="O5Nhphc/hlfiDEPZb7nQ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278688</v>
      </c>
      <c r="D6" s="20">
        <f t="shared" si="3"/>
        <v>46</v>
      </c>
      <c r="E6" s="20">
        <f t="shared" si="3"/>
        <v>1</v>
      </c>
      <c r="F6" s="20">
        <f t="shared" si="3"/>
        <v>0</v>
      </c>
      <c r="G6" s="20">
        <f t="shared" si="3"/>
        <v>1</v>
      </c>
      <c r="H6" s="20" t="str">
        <f t="shared" si="3"/>
        <v>大阪府　大阪広域水道企業団</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73.599999999999994</v>
      </c>
      <c r="P6" s="21">
        <f t="shared" si="3"/>
        <v>99.96</v>
      </c>
      <c r="Q6" s="21">
        <f t="shared" si="3"/>
        <v>3278</v>
      </c>
      <c r="R6" s="21" t="str">
        <f t="shared" si="3"/>
        <v>-</v>
      </c>
      <c r="S6" s="21" t="str">
        <f t="shared" si="3"/>
        <v>-</v>
      </c>
      <c r="T6" s="21" t="str">
        <f t="shared" si="3"/>
        <v>-</v>
      </c>
      <c r="U6" s="21">
        <f t="shared" si="3"/>
        <v>420830</v>
      </c>
      <c r="V6" s="21">
        <f t="shared" si="3"/>
        <v>149.19999999999999</v>
      </c>
      <c r="W6" s="21">
        <f t="shared" si="3"/>
        <v>2820.58</v>
      </c>
      <c r="X6" s="22">
        <f>IF(X7="",NA(),X7)</f>
        <v>109.12</v>
      </c>
      <c r="Y6" s="22">
        <f t="shared" ref="Y6:AG6" si="4">IF(Y7="",NA(),Y7)</f>
        <v>108.67</v>
      </c>
      <c r="Z6" s="22">
        <f t="shared" si="4"/>
        <v>107.42</v>
      </c>
      <c r="AA6" s="22">
        <f t="shared" si="4"/>
        <v>110.34</v>
      </c>
      <c r="AB6" s="22">
        <f t="shared" si="4"/>
        <v>108.18</v>
      </c>
      <c r="AC6" s="22">
        <f t="shared" si="4"/>
        <v>111.44</v>
      </c>
      <c r="AD6" s="22">
        <f t="shared" si="4"/>
        <v>113.35</v>
      </c>
      <c r="AE6" s="22">
        <f t="shared" si="4"/>
        <v>112.36</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0.51</v>
      </c>
      <c r="AP6" s="22">
        <f t="shared" si="5"/>
        <v>0.28999999999999998</v>
      </c>
      <c r="AQ6" s="21">
        <f t="shared" si="5"/>
        <v>0</v>
      </c>
      <c r="AR6" s="21">
        <f t="shared" si="5"/>
        <v>0</v>
      </c>
      <c r="AS6" s="21" t="str">
        <f>IF(AS7="","",IF(AS7="-","【-】","【"&amp;SUBSTITUTE(TEXT(AS7,"#,##0.00"),"-","△")&amp;"】"))</f>
        <v>【1.34】</v>
      </c>
      <c r="AT6" s="22">
        <f>IF(AT7="",NA(),AT7)</f>
        <v>331.74</v>
      </c>
      <c r="AU6" s="22">
        <f t="shared" ref="AU6:BC6" si="6">IF(AU7="",NA(),AU7)</f>
        <v>275.43</v>
      </c>
      <c r="AV6" s="22">
        <f t="shared" si="6"/>
        <v>249.73</v>
      </c>
      <c r="AW6" s="22">
        <f t="shared" si="6"/>
        <v>334.13</v>
      </c>
      <c r="AX6" s="22">
        <f t="shared" si="6"/>
        <v>309.8</v>
      </c>
      <c r="AY6" s="22">
        <f t="shared" si="6"/>
        <v>349.83</v>
      </c>
      <c r="AZ6" s="22">
        <f t="shared" si="6"/>
        <v>309.10000000000002</v>
      </c>
      <c r="BA6" s="22">
        <f t="shared" si="6"/>
        <v>306.08</v>
      </c>
      <c r="BB6" s="22">
        <f t="shared" si="6"/>
        <v>246.01</v>
      </c>
      <c r="BC6" s="22">
        <f t="shared" si="6"/>
        <v>228.89</v>
      </c>
      <c r="BD6" s="21" t="str">
        <f>IF(BD7="","",IF(BD7="-","【-】","【"&amp;SUBSTITUTE(TEXT(BD7,"#,##0.00"),"-","△")&amp;"】"))</f>
        <v>【252.29】</v>
      </c>
      <c r="BE6" s="22">
        <f>IF(BE7="",NA(),BE7)</f>
        <v>237.62</v>
      </c>
      <c r="BF6" s="22">
        <f t="shared" ref="BF6:BN6" si="7">IF(BF7="",NA(),BF7)</f>
        <v>230.89</v>
      </c>
      <c r="BG6" s="22">
        <f t="shared" si="7"/>
        <v>243.08</v>
      </c>
      <c r="BH6" s="22">
        <f t="shared" si="7"/>
        <v>219.08</v>
      </c>
      <c r="BI6" s="22">
        <f t="shared" si="7"/>
        <v>220.07</v>
      </c>
      <c r="BJ6" s="22">
        <f t="shared" si="7"/>
        <v>314.87</v>
      </c>
      <c r="BK6" s="22">
        <f t="shared" si="7"/>
        <v>290.42</v>
      </c>
      <c r="BL6" s="22">
        <f t="shared" si="7"/>
        <v>294.66000000000003</v>
      </c>
      <c r="BM6" s="22">
        <f t="shared" si="7"/>
        <v>248.92</v>
      </c>
      <c r="BN6" s="22">
        <f t="shared" si="7"/>
        <v>251.26</v>
      </c>
      <c r="BO6" s="21" t="str">
        <f>IF(BO7="","",IF(BO7="-","【-】","【"&amp;SUBSTITUTE(TEXT(BO7,"#,##0.00"),"-","△")&amp;"】"))</f>
        <v>【268.07】</v>
      </c>
      <c r="BP6" s="22">
        <f>IF(BP7="",NA(),BP7)</f>
        <v>99.22</v>
      </c>
      <c r="BQ6" s="22">
        <f t="shared" ref="BQ6:BY6" si="8">IF(BQ7="",NA(),BQ7)</f>
        <v>102.38</v>
      </c>
      <c r="BR6" s="22">
        <f t="shared" si="8"/>
        <v>96.02</v>
      </c>
      <c r="BS6" s="22">
        <f t="shared" si="8"/>
        <v>101.67</v>
      </c>
      <c r="BT6" s="22">
        <f t="shared" si="8"/>
        <v>98.35</v>
      </c>
      <c r="BU6" s="22">
        <f t="shared" si="8"/>
        <v>103.54</v>
      </c>
      <c r="BV6" s="22">
        <f t="shared" si="8"/>
        <v>106.11</v>
      </c>
      <c r="BW6" s="22">
        <f t="shared" si="8"/>
        <v>103.75</v>
      </c>
      <c r="BX6" s="22">
        <f t="shared" si="8"/>
        <v>107.54</v>
      </c>
      <c r="BY6" s="22">
        <f t="shared" si="8"/>
        <v>101.93</v>
      </c>
      <c r="BZ6" s="21" t="str">
        <f>IF(BZ7="","",IF(BZ7="-","【-】","【"&amp;SUBSTITUTE(TEXT(BZ7,"#,##0.00"),"-","△")&amp;"】"))</f>
        <v>【97.47】</v>
      </c>
      <c r="CA6" s="22">
        <f>IF(CA7="",NA(),CA7)</f>
        <v>176.94</v>
      </c>
      <c r="CB6" s="22">
        <f t="shared" ref="CB6:CJ6" si="9">IF(CB7="",NA(),CB7)</f>
        <v>187.1</v>
      </c>
      <c r="CC6" s="22">
        <f t="shared" si="9"/>
        <v>183.94</v>
      </c>
      <c r="CD6" s="22">
        <f t="shared" si="9"/>
        <v>173.18</v>
      </c>
      <c r="CE6" s="22">
        <f t="shared" si="9"/>
        <v>179.4</v>
      </c>
      <c r="CF6" s="22">
        <f t="shared" si="9"/>
        <v>167.46</v>
      </c>
      <c r="CG6" s="22">
        <f t="shared" si="9"/>
        <v>161.03</v>
      </c>
      <c r="CH6" s="22">
        <f t="shared" si="9"/>
        <v>159.93</v>
      </c>
      <c r="CI6" s="22">
        <f t="shared" si="9"/>
        <v>155.9</v>
      </c>
      <c r="CJ6" s="22">
        <f t="shared" si="9"/>
        <v>162.47</v>
      </c>
      <c r="CK6" s="21" t="str">
        <f>IF(CK7="","",IF(CK7="-","【-】","【"&amp;SUBSTITUTE(TEXT(CK7,"#,##0.00"),"-","△")&amp;"】"))</f>
        <v>【174.75】</v>
      </c>
      <c r="CL6" s="22">
        <f>IF(CL7="",NA(),CL7)</f>
        <v>59.43</v>
      </c>
      <c r="CM6" s="22">
        <f t="shared" ref="CM6:CU6" si="10">IF(CM7="",NA(),CM7)</f>
        <v>58.96</v>
      </c>
      <c r="CN6" s="22">
        <f t="shared" si="10"/>
        <v>84.69</v>
      </c>
      <c r="CO6" s="22">
        <f t="shared" si="10"/>
        <v>80.400000000000006</v>
      </c>
      <c r="CP6" s="22">
        <f t="shared" si="10"/>
        <v>79.23</v>
      </c>
      <c r="CQ6" s="22">
        <f t="shared" si="10"/>
        <v>59.46</v>
      </c>
      <c r="CR6" s="22">
        <f t="shared" si="10"/>
        <v>61.71</v>
      </c>
      <c r="CS6" s="22">
        <f t="shared" si="10"/>
        <v>63.12</v>
      </c>
      <c r="CT6" s="22">
        <f t="shared" si="10"/>
        <v>64.11</v>
      </c>
      <c r="CU6" s="22">
        <f t="shared" si="10"/>
        <v>63.81</v>
      </c>
      <c r="CV6" s="21" t="str">
        <f>IF(CV7="","",IF(CV7="-","【-】","【"&amp;SUBSTITUTE(TEXT(CV7,"#,##0.00"),"-","△")&amp;"】"))</f>
        <v>【59.97】</v>
      </c>
      <c r="CW6" s="22">
        <f>IF(CW7="",NA(),CW7)</f>
        <v>93.66</v>
      </c>
      <c r="CX6" s="22">
        <f t="shared" ref="CX6:DF6" si="11">IF(CX7="",NA(),CX7)</f>
        <v>91.17</v>
      </c>
      <c r="CY6" s="22">
        <f t="shared" si="11"/>
        <v>91.07</v>
      </c>
      <c r="CZ6" s="22">
        <f t="shared" si="11"/>
        <v>93.57</v>
      </c>
      <c r="DA6" s="22">
        <f t="shared" si="11"/>
        <v>93.08</v>
      </c>
      <c r="DB6" s="22">
        <f t="shared" si="11"/>
        <v>87.41</v>
      </c>
      <c r="DC6" s="22">
        <f t="shared" si="11"/>
        <v>90.03</v>
      </c>
      <c r="DD6" s="22">
        <f t="shared" si="11"/>
        <v>90.09</v>
      </c>
      <c r="DE6" s="22">
        <f t="shared" si="11"/>
        <v>92.09</v>
      </c>
      <c r="DF6" s="22">
        <f t="shared" si="11"/>
        <v>91.76</v>
      </c>
      <c r="DG6" s="21" t="str">
        <f>IF(DG7="","",IF(DG7="-","【-】","【"&amp;SUBSTITUTE(TEXT(DG7,"#,##0.00"),"-","△")&amp;"】"))</f>
        <v>【89.76】</v>
      </c>
      <c r="DH6" s="22">
        <f>IF(DH7="",NA(),DH7)</f>
        <v>57.12</v>
      </c>
      <c r="DI6" s="22">
        <f t="shared" ref="DI6:DQ6" si="12">IF(DI7="",NA(),DI7)</f>
        <v>55.61</v>
      </c>
      <c r="DJ6" s="22">
        <f t="shared" si="12"/>
        <v>55.63</v>
      </c>
      <c r="DK6" s="22">
        <f t="shared" si="12"/>
        <v>53.28</v>
      </c>
      <c r="DL6" s="22">
        <f t="shared" si="12"/>
        <v>54.19</v>
      </c>
      <c r="DM6" s="22">
        <f t="shared" si="12"/>
        <v>47.62</v>
      </c>
      <c r="DN6" s="22">
        <f t="shared" si="12"/>
        <v>49.6</v>
      </c>
      <c r="DO6" s="22">
        <f t="shared" si="12"/>
        <v>50.31</v>
      </c>
      <c r="DP6" s="22">
        <f t="shared" si="12"/>
        <v>52.16</v>
      </c>
      <c r="DQ6" s="22">
        <f t="shared" si="12"/>
        <v>52.59</v>
      </c>
      <c r="DR6" s="21" t="str">
        <f>IF(DR7="","",IF(DR7="-","【-】","【"&amp;SUBSTITUTE(TEXT(DR7,"#,##0.00"),"-","△")&amp;"】"))</f>
        <v>【51.51】</v>
      </c>
      <c r="DS6" s="22">
        <f>IF(DS7="",NA(),DS7)</f>
        <v>20.8</v>
      </c>
      <c r="DT6" s="22">
        <f t="shared" ref="DT6:EB6" si="13">IF(DT7="",NA(),DT7)</f>
        <v>29.56</v>
      </c>
      <c r="DU6" s="22">
        <f t="shared" si="13"/>
        <v>32.130000000000003</v>
      </c>
      <c r="DV6" s="22">
        <f t="shared" si="13"/>
        <v>31.14</v>
      </c>
      <c r="DW6" s="22">
        <f t="shared" si="13"/>
        <v>31.96</v>
      </c>
      <c r="DX6" s="22">
        <f t="shared" si="13"/>
        <v>16.27</v>
      </c>
      <c r="DY6" s="22">
        <f t="shared" si="13"/>
        <v>20.49</v>
      </c>
      <c r="DZ6" s="22">
        <f t="shared" si="13"/>
        <v>21.34</v>
      </c>
      <c r="EA6" s="22">
        <f t="shared" si="13"/>
        <v>25.76</v>
      </c>
      <c r="EB6" s="22">
        <f t="shared" si="13"/>
        <v>27.51</v>
      </c>
      <c r="EC6" s="21" t="str">
        <f>IF(EC7="","",IF(EC7="-","【-】","【"&amp;SUBSTITUTE(TEXT(EC7,"#,##0.00"),"-","△")&amp;"】"))</f>
        <v>【23.75】</v>
      </c>
      <c r="ED6" s="22">
        <f>IF(ED7="",NA(),ED7)</f>
        <v>0.26</v>
      </c>
      <c r="EE6" s="22">
        <f t="shared" ref="EE6:EM6" si="14">IF(EE7="",NA(),EE7)</f>
        <v>0.23</v>
      </c>
      <c r="EF6" s="22">
        <f t="shared" si="14"/>
        <v>0.25</v>
      </c>
      <c r="EG6" s="22">
        <f t="shared" si="14"/>
        <v>0.34</v>
      </c>
      <c r="EH6" s="22">
        <f t="shared" si="14"/>
        <v>0.55000000000000004</v>
      </c>
      <c r="EI6" s="22">
        <f t="shared" si="14"/>
        <v>0.63</v>
      </c>
      <c r="EJ6" s="22">
        <f t="shared" si="14"/>
        <v>0.72</v>
      </c>
      <c r="EK6" s="22">
        <f t="shared" si="14"/>
        <v>0.69</v>
      </c>
      <c r="EL6" s="22">
        <f t="shared" si="14"/>
        <v>0.75</v>
      </c>
      <c r="EM6" s="22">
        <f t="shared" si="14"/>
        <v>0.78</v>
      </c>
      <c r="EN6" s="21" t="str">
        <f>IF(EN7="","",IF(EN7="-","【-】","【"&amp;SUBSTITUTE(TEXT(EN7,"#,##0.00"),"-","△")&amp;"】"))</f>
        <v>【0.67】</v>
      </c>
    </row>
    <row r="7" spans="1:144" s="23" customFormat="1" x14ac:dyDescent="0.15">
      <c r="A7" s="15"/>
      <c r="B7" s="24">
        <v>2022</v>
      </c>
      <c r="C7" s="24">
        <v>278688</v>
      </c>
      <c r="D7" s="24">
        <v>46</v>
      </c>
      <c r="E7" s="24">
        <v>1</v>
      </c>
      <c r="F7" s="24">
        <v>0</v>
      </c>
      <c r="G7" s="24">
        <v>1</v>
      </c>
      <c r="H7" s="24" t="s">
        <v>93</v>
      </c>
      <c r="I7" s="24" t="s">
        <v>94</v>
      </c>
      <c r="J7" s="24" t="s">
        <v>95</v>
      </c>
      <c r="K7" s="24" t="s">
        <v>96</v>
      </c>
      <c r="L7" s="24" t="s">
        <v>97</v>
      </c>
      <c r="M7" s="24" t="s">
        <v>98</v>
      </c>
      <c r="N7" s="25" t="s">
        <v>99</v>
      </c>
      <c r="O7" s="25">
        <v>73.599999999999994</v>
      </c>
      <c r="P7" s="25">
        <v>99.96</v>
      </c>
      <c r="Q7" s="25">
        <v>3278</v>
      </c>
      <c r="R7" s="25" t="s">
        <v>99</v>
      </c>
      <c r="S7" s="25" t="s">
        <v>99</v>
      </c>
      <c r="T7" s="25" t="s">
        <v>99</v>
      </c>
      <c r="U7" s="25">
        <v>420830</v>
      </c>
      <c r="V7" s="25">
        <v>149.19999999999999</v>
      </c>
      <c r="W7" s="25">
        <v>2820.58</v>
      </c>
      <c r="X7" s="25">
        <v>109.12</v>
      </c>
      <c r="Y7" s="25">
        <v>108.67</v>
      </c>
      <c r="Z7" s="25">
        <v>107.42</v>
      </c>
      <c r="AA7" s="25">
        <v>110.34</v>
      </c>
      <c r="AB7" s="25">
        <v>108.18</v>
      </c>
      <c r="AC7" s="25">
        <v>111.44</v>
      </c>
      <c r="AD7" s="25">
        <v>113.35</v>
      </c>
      <c r="AE7" s="25">
        <v>112.36</v>
      </c>
      <c r="AF7" s="25">
        <v>113.87</v>
      </c>
      <c r="AG7" s="25">
        <v>109.87</v>
      </c>
      <c r="AH7" s="25">
        <v>108.7</v>
      </c>
      <c r="AI7" s="25">
        <v>0</v>
      </c>
      <c r="AJ7" s="25">
        <v>0</v>
      </c>
      <c r="AK7" s="25">
        <v>0</v>
      </c>
      <c r="AL7" s="25">
        <v>0</v>
      </c>
      <c r="AM7" s="25">
        <v>0</v>
      </c>
      <c r="AN7" s="25">
        <v>1.03</v>
      </c>
      <c r="AO7" s="25">
        <v>0.51</v>
      </c>
      <c r="AP7" s="25">
        <v>0.28999999999999998</v>
      </c>
      <c r="AQ7" s="25">
        <v>0</v>
      </c>
      <c r="AR7" s="25">
        <v>0</v>
      </c>
      <c r="AS7" s="25">
        <v>1.34</v>
      </c>
      <c r="AT7" s="25">
        <v>331.74</v>
      </c>
      <c r="AU7" s="25">
        <v>275.43</v>
      </c>
      <c r="AV7" s="25">
        <v>249.73</v>
      </c>
      <c r="AW7" s="25">
        <v>334.13</v>
      </c>
      <c r="AX7" s="25">
        <v>309.8</v>
      </c>
      <c r="AY7" s="25">
        <v>349.83</v>
      </c>
      <c r="AZ7" s="25">
        <v>309.10000000000002</v>
      </c>
      <c r="BA7" s="25">
        <v>306.08</v>
      </c>
      <c r="BB7" s="25">
        <v>246.01</v>
      </c>
      <c r="BC7" s="25">
        <v>228.89</v>
      </c>
      <c r="BD7" s="25">
        <v>252.29</v>
      </c>
      <c r="BE7" s="25">
        <v>237.62</v>
      </c>
      <c r="BF7" s="25">
        <v>230.89</v>
      </c>
      <c r="BG7" s="25">
        <v>243.08</v>
      </c>
      <c r="BH7" s="25">
        <v>219.08</v>
      </c>
      <c r="BI7" s="25">
        <v>220.07</v>
      </c>
      <c r="BJ7" s="25">
        <v>314.87</v>
      </c>
      <c r="BK7" s="25">
        <v>290.42</v>
      </c>
      <c r="BL7" s="25">
        <v>294.66000000000003</v>
      </c>
      <c r="BM7" s="25">
        <v>248.92</v>
      </c>
      <c r="BN7" s="25">
        <v>251.26</v>
      </c>
      <c r="BO7" s="25">
        <v>268.07</v>
      </c>
      <c r="BP7" s="25">
        <v>99.22</v>
      </c>
      <c r="BQ7" s="25">
        <v>102.38</v>
      </c>
      <c r="BR7" s="25">
        <v>96.02</v>
      </c>
      <c r="BS7" s="25">
        <v>101.67</v>
      </c>
      <c r="BT7" s="25">
        <v>98.35</v>
      </c>
      <c r="BU7" s="25">
        <v>103.54</v>
      </c>
      <c r="BV7" s="25">
        <v>106.11</v>
      </c>
      <c r="BW7" s="25">
        <v>103.75</v>
      </c>
      <c r="BX7" s="25">
        <v>107.54</v>
      </c>
      <c r="BY7" s="25">
        <v>101.93</v>
      </c>
      <c r="BZ7" s="25">
        <v>97.47</v>
      </c>
      <c r="CA7" s="25">
        <v>176.94</v>
      </c>
      <c r="CB7" s="25">
        <v>187.1</v>
      </c>
      <c r="CC7" s="25">
        <v>183.94</v>
      </c>
      <c r="CD7" s="25">
        <v>173.18</v>
      </c>
      <c r="CE7" s="25">
        <v>179.4</v>
      </c>
      <c r="CF7" s="25">
        <v>167.46</v>
      </c>
      <c r="CG7" s="25">
        <v>161.03</v>
      </c>
      <c r="CH7" s="25">
        <v>159.93</v>
      </c>
      <c r="CI7" s="25">
        <v>155.9</v>
      </c>
      <c r="CJ7" s="25">
        <v>162.47</v>
      </c>
      <c r="CK7" s="25">
        <v>174.75</v>
      </c>
      <c r="CL7" s="25">
        <v>59.43</v>
      </c>
      <c r="CM7" s="25">
        <v>58.96</v>
      </c>
      <c r="CN7" s="25">
        <v>84.69</v>
      </c>
      <c r="CO7" s="25">
        <v>80.400000000000006</v>
      </c>
      <c r="CP7" s="25">
        <v>79.23</v>
      </c>
      <c r="CQ7" s="25">
        <v>59.46</v>
      </c>
      <c r="CR7" s="25">
        <v>61.71</v>
      </c>
      <c r="CS7" s="25">
        <v>63.12</v>
      </c>
      <c r="CT7" s="25">
        <v>64.11</v>
      </c>
      <c r="CU7" s="25">
        <v>63.81</v>
      </c>
      <c r="CV7" s="25">
        <v>59.97</v>
      </c>
      <c r="CW7" s="25">
        <v>93.66</v>
      </c>
      <c r="CX7" s="25">
        <v>91.17</v>
      </c>
      <c r="CY7" s="25">
        <v>91.07</v>
      </c>
      <c r="CZ7" s="25">
        <v>93.57</v>
      </c>
      <c r="DA7" s="25">
        <v>93.08</v>
      </c>
      <c r="DB7" s="25">
        <v>87.41</v>
      </c>
      <c r="DC7" s="25">
        <v>90.03</v>
      </c>
      <c r="DD7" s="25">
        <v>90.09</v>
      </c>
      <c r="DE7" s="25">
        <v>92.09</v>
      </c>
      <c r="DF7" s="25">
        <v>91.76</v>
      </c>
      <c r="DG7" s="25">
        <v>89.76</v>
      </c>
      <c r="DH7" s="25">
        <v>57.12</v>
      </c>
      <c r="DI7" s="25">
        <v>55.61</v>
      </c>
      <c r="DJ7" s="25">
        <v>55.63</v>
      </c>
      <c r="DK7" s="25">
        <v>53.28</v>
      </c>
      <c r="DL7" s="25">
        <v>54.19</v>
      </c>
      <c r="DM7" s="25">
        <v>47.62</v>
      </c>
      <c r="DN7" s="25">
        <v>49.6</v>
      </c>
      <c r="DO7" s="25">
        <v>50.31</v>
      </c>
      <c r="DP7" s="25">
        <v>52.16</v>
      </c>
      <c r="DQ7" s="25">
        <v>52.59</v>
      </c>
      <c r="DR7" s="25">
        <v>51.51</v>
      </c>
      <c r="DS7" s="25">
        <v>20.8</v>
      </c>
      <c r="DT7" s="25">
        <v>29.56</v>
      </c>
      <c r="DU7" s="25">
        <v>32.130000000000003</v>
      </c>
      <c r="DV7" s="25">
        <v>31.14</v>
      </c>
      <c r="DW7" s="25">
        <v>31.96</v>
      </c>
      <c r="DX7" s="25">
        <v>16.27</v>
      </c>
      <c r="DY7" s="25">
        <v>20.49</v>
      </c>
      <c r="DZ7" s="25">
        <v>21.34</v>
      </c>
      <c r="EA7" s="25">
        <v>25.76</v>
      </c>
      <c r="EB7" s="25">
        <v>27.51</v>
      </c>
      <c r="EC7" s="25">
        <v>23.75</v>
      </c>
      <c r="ED7" s="25">
        <v>0.26</v>
      </c>
      <c r="EE7" s="25">
        <v>0.23</v>
      </c>
      <c r="EF7" s="25">
        <v>0.25</v>
      </c>
      <c r="EG7" s="25">
        <v>0.34</v>
      </c>
      <c r="EH7" s="25">
        <v>0.55000000000000004</v>
      </c>
      <c r="EI7" s="25">
        <v>0.63</v>
      </c>
      <c r="EJ7" s="25">
        <v>0.72</v>
      </c>
      <c r="EK7" s="25">
        <v>0.69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2024-01-31T02:08:58Z</cp:lastPrinted>
  <dcterms:created xsi:type="dcterms:W3CDTF">2023-12-05T00:57:20Z</dcterms:created>
  <dcterms:modified xsi:type="dcterms:W3CDTF">2024-01-31T02:09:00Z</dcterms:modified>
  <cp:category/>
</cp:coreProperties>
</file>