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s10000svj02020\sdoc-2023$\101000_経営管理部\101300_財務課\財務Ｇ\30_照会\49.【1.31】経営比較分析表の分析等について\"/>
    </mc:Choice>
  </mc:AlternateContent>
  <xr:revisionPtr revIDLastSave="0" documentId="13_ncr:1_{F6207A72-4E9C-470F-B620-6FBD03692262}" xr6:coauthVersionLast="47" xr6:coauthVersionMax="47" xr10:uidLastSave="{00000000-0000-0000-0000-000000000000}"/>
  <workbookProtection workbookAlgorithmName="SHA-512" workbookHashValue="jIRP98lMfjW0jxNx5m301xGC6F2trYSwnFBXtE/ofKG390fa1JRljQQQVaYW1yDQdyd2tJFUkbw7RfXxkM4pKQ==" workbookSaltValue="WKKNg6TuNZhVg00AymEKf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W10" i="4" s="1"/>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G85" i="4"/>
  <c r="F85" i="4"/>
  <c r="E85" i="4"/>
  <c r="BB10" i="4"/>
  <c r="AT10" i="4"/>
  <c r="AL10" i="4"/>
  <c r="BB8" i="4"/>
  <c r="AD8" i="4"/>
  <c r="W8" i="4"/>
  <c r="P8" i="4"/>
  <c r="I8" i="4"/>
  <c r="B8" i="4"/>
  <c r="B6" i="4"/>
</calcChain>
</file>

<file path=xl/sharedStrings.xml><?xml version="1.0" encoding="utf-8"?>
<sst xmlns="http://schemas.openxmlformats.org/spreadsheetml/2006/main" count="231" uniqueCount="114">
  <si>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</si>
  <si>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</si>
  <si>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</si>
  <si>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</si>
  <si>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</si>
  <si>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</si>
  <si>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</si>
  <si>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</si>
  <si>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</si>
  <si>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</si>
  <si>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</si>
  <si>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</si>
  <si>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</si>
  <si>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</si>
  <si>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</si>
  <si>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</si>
  <si>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</si>
  <si>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</si>
  <si>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</si>
  <si>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</si>
  <si>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</si>
  <si>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</si>
  <si>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</si>
  <si>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</si>
  <si>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</si>
  <si>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</si>
  <si>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</si>
  <si>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</si>
  <si>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</si>
  <si>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</si>
  <si>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</si>
  <si>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</si>
  <si>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</si>
  <si>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</si>
  <si>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</si>
  <si>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</si>
  <si>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</si>
  <si>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</si>
  <si>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</si>
  <si>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</si>
  <si>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</si>
  <si>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</si>
  <si>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</si>
  <si>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</si>
  <si>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</si>
  <si>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</si>
  <si>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</si>
  <si>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</si>
  <si>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</si>
  <si>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</si>
  <si>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</si>
  <si>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</si>
  <si>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</si>
  <si>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</si>
  <si>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</si>
  <si>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</si>
  <si>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</si>
  <si>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</si>
  <si>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</si>
  <si>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</si>
  <si>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</si>
  <si>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</si>
  <si>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</si>
  <si>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</si>
  <si>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</si>
  <si>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</si>
  <si>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</si>
  <si>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</si>
  <si>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</si>
  <si>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</si>
  <si>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</si>
  <si>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</si>
  <si>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</si>
  <si>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</si>
  <si>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</si>
  <si>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</si>
  <si>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</si>
  <si>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</si>
  <si>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</si>
  <si>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</si>
  <si>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</si>
  <si>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</si>
  <si>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</si>
  <si>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</si>
  <si>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</si>
  <si>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</si>
  <si>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</si>
  <si>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</si>
  <si>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</si>
  <si>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</si>
  <si>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</si>
  <si>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</si>
  <si>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</si>
  <si>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</si>
  <si>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</si>
  <si>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</si>
  <si>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</si>
  <si>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</si>
  <si>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</si>
  <si>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</si>
  <si>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</si>
  <si>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</si>
  <si>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</si>
  <si>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</si>
  <si>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</si>
  <si>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</si>
  <si>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</si>
  <si>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</si>
  <si>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</si>
  <si>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</si>
  <si>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</si>
  <si>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今後の施設利用率の低下に対しては、水需要予測の結果に基づき、施設の更新時期に合わせ、可能な限り施設のダウンサイジング（小規模化）を実施すると共に、整備効果が段階的に発揮できるよう、効率的な施設更新を行っていく。
　また、アセットマネジメントを実践し、施設更新の際には施設ごとに企業団独自の更新基準年数を設定し、施設の長寿命化を図りつつ、効率的に施設全体の安定性向上に資する施設更新・整備を実施し、改善を図る。
　これらの施設更新・整備を進めながら引き続き健全経営の維持に努める。</t>
    <phoneticPr fontId="4"/>
  </si>
  <si>
    <t>①【有形固定資産減価償却率】
　類似団体平均値を上回る数値となり、施設の老朽化が進んでいる。この要因は、管路総延長の約6割が法定耐用年数40年を超えていることによる。
②【管路経年化率】
③【管路更新率】
　管路経年化率は類似団体平均値より高く、管路更新率は低い状況となっている。現在、基幹管路の大規模更新事業に着手している。</t>
    <phoneticPr fontId="4"/>
  </si>
  <si>
    <t>①【経常収支比率】
　経常収支比率は100％を超える水準であり、健全な経営を維持している。
③【流動比率】
　期間を通じて短期的な債務に対する支払能力を維持している。
④【企業債残高対給水収益比率】
　他の指標の状況を勘案し、企業債の規模に大きな問題はないと判断している。
⑤【料金回収率】
　 料金回収率は100%以上であり、健全な経営を維持している。
⑥【給水原価】
　令和４年度は電力価格の高騰に伴う動力費の増などの影響により給水原価は上昇した。
⑦【施設利用率】
　人口減少に伴い水需要は減少傾向であるが、近年は低下傾向にある。
⑧【有収率】
　ほぼ100％で推移している。水道施設の適切な維持管理による漏水防止対策や効率的な送水運用により、高い水準を維持している。
　</t>
    <rPh sb="11" eb="17">
      <t>ケイジョウシュウシヒリツ</t>
    </rPh>
    <rPh sb="23" eb="24">
      <t>コ</t>
    </rPh>
    <rPh sb="26" eb="28">
      <t>スイジュン</t>
    </rPh>
    <rPh sb="211" eb="213">
      <t>エイキョウ</t>
    </rPh>
    <rPh sb="260" eb="262">
      <t>テイカ</t>
    </rPh>
    <rPh sb="262" eb="264">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</si>
</sst>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0.01</c:v>
                </c:pt>
                <c:pt idx="1">
                  <c:v>0.04</c:v>
                </c:pt>
                <c:pt idx="2" formatCode="#,##0.00;&quot;△&quot;#,##0.00">
                  <c:v>0</c:v>
                </c:pt>
                <c:pt idx="3">
                  <c:v>0.13</c:v>
                </c:pt>
                <c:pt idx="4">
                  <c:v>0.24</c:v>
                </c:pt>
              </c:numCache>
            </c:numRef>
          </c:val>
          <c:extLst>
            <c:ext xmlns:c16="http://schemas.microsoft.com/office/drawing/2014/chart" uri="{C3380CC4-5D6E-409C-BE32-E72D297353CC}">
              <c16:uniqueId val="{00000000-8E77-4A8D-91EC-B6093F6477F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8E77-4A8D-91EC-B6093F6477F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60.56</c:v>
                </c:pt>
                <c:pt idx="1">
                  <c:v>60.17</c:v>
                </c:pt>
                <c:pt idx="2">
                  <c:v>61.24</c:v>
                </c:pt>
                <c:pt idx="3">
                  <c:v>60.3</c:v>
                </c:pt>
                <c:pt idx="4">
                  <c:v>59.42</c:v>
                </c:pt>
              </c:numCache>
            </c:numRef>
          </c:val>
          <c:extLst>
            <c:ext xmlns:c16="http://schemas.microsoft.com/office/drawing/2014/chart" uri="{C3380CC4-5D6E-409C-BE32-E72D297353CC}">
              <c16:uniqueId val="{00000000-5BDC-4A2C-9943-0A4C1CC893C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5BDC-4A2C-9943-0A4C1CC893C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99.91</c:v>
                </c:pt>
                <c:pt idx="1">
                  <c:v>99.2</c:v>
                </c:pt>
                <c:pt idx="2">
                  <c:v>99.4</c:v>
                </c:pt>
                <c:pt idx="3">
                  <c:v>99.39</c:v>
                </c:pt>
                <c:pt idx="4">
                  <c:v>99.44</c:v>
                </c:pt>
              </c:numCache>
            </c:numRef>
          </c:val>
          <c:extLst>
            <c:ext xmlns:c16="http://schemas.microsoft.com/office/drawing/2014/chart" uri="{C3380CC4-5D6E-409C-BE32-E72D297353CC}">
              <c16:uniqueId val="{00000000-1236-4407-B170-1EEFEB3D081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1236-4407-B170-1EEFEB3D081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118.91</c:v>
                </c:pt>
                <c:pt idx="1">
                  <c:v>115.78</c:v>
                </c:pt>
                <c:pt idx="2">
                  <c:v>111.4</c:v>
                </c:pt>
                <c:pt idx="3">
                  <c:v>113.47</c:v>
                </c:pt>
                <c:pt idx="4">
                  <c:v>105.61</c:v>
                </c:pt>
              </c:numCache>
            </c:numRef>
          </c:val>
          <c:extLst>
            <c:ext xmlns:c16="http://schemas.microsoft.com/office/drawing/2014/chart" uri="{C3380CC4-5D6E-409C-BE32-E72D297353CC}">
              <c16:uniqueId val="{00000000-DF22-429E-9D0F-10F35FE569B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DF22-429E-9D0F-10F35FE569B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64.73</c:v>
                </c:pt>
                <c:pt idx="1">
                  <c:v>61.24</c:v>
                </c:pt>
                <c:pt idx="2">
                  <c:v>61.94</c:v>
                </c:pt>
                <c:pt idx="3">
                  <c:v>63.26</c:v>
                </c:pt>
                <c:pt idx="4">
                  <c:v>64.3</c:v>
                </c:pt>
              </c:numCache>
            </c:numRef>
          </c:val>
          <c:extLst>
            <c:ext xmlns:c16="http://schemas.microsoft.com/office/drawing/2014/chart" uri="{C3380CC4-5D6E-409C-BE32-E72D297353CC}">
              <c16:uniqueId val="{00000000-9C71-4230-8839-8CBEE7EB347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9C71-4230-8839-8CBEE7EB347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62.81</c:v>
                </c:pt>
                <c:pt idx="1">
                  <c:v>60.64</c:v>
                </c:pt>
                <c:pt idx="2">
                  <c:v>61.74</c:v>
                </c:pt>
                <c:pt idx="3">
                  <c:v>61.55</c:v>
                </c:pt>
                <c:pt idx="4">
                  <c:v>62.3</c:v>
                </c:pt>
              </c:numCache>
            </c:numRef>
          </c:val>
          <c:extLst>
            <c:ext xmlns:c16="http://schemas.microsoft.com/office/drawing/2014/chart" uri="{C3380CC4-5D6E-409C-BE32-E72D297353CC}">
              <c16:uniqueId val="{00000000-D36E-4F55-BD24-B775A176496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D36E-4F55-BD24-B775A176496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0E-41B6-8402-952A18BF466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200E-41B6-8402-952A18BF466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131.65</c:v>
                </c:pt>
                <c:pt idx="1">
                  <c:v>127.48</c:v>
                </c:pt>
                <c:pt idx="2">
                  <c:v>141.25</c:v>
                </c:pt>
                <c:pt idx="3">
                  <c:v>162.86000000000001</c:v>
                </c:pt>
                <c:pt idx="4">
                  <c:v>159.63</c:v>
                </c:pt>
              </c:numCache>
            </c:numRef>
          </c:val>
          <c:extLst>
            <c:ext xmlns:c16="http://schemas.microsoft.com/office/drawing/2014/chart" uri="{C3380CC4-5D6E-409C-BE32-E72D297353CC}">
              <c16:uniqueId val="{00000000-B05C-47DF-BF5B-CDB9B3E321A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B05C-47DF-BF5B-CDB9B3E321A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295.08999999999997</c:v>
                </c:pt>
                <c:pt idx="1">
                  <c:v>289.98</c:v>
                </c:pt>
                <c:pt idx="2">
                  <c:v>284.29000000000002</c:v>
                </c:pt>
                <c:pt idx="3">
                  <c:v>260.18</c:v>
                </c:pt>
                <c:pt idx="4">
                  <c:v>255.95</c:v>
                </c:pt>
              </c:numCache>
            </c:numRef>
          </c:val>
          <c:extLst>
            <c:ext xmlns:c16="http://schemas.microsoft.com/office/drawing/2014/chart" uri="{C3380CC4-5D6E-409C-BE32-E72D297353CC}">
              <c16:uniqueId val="{00000000-40CD-4ABE-A491-194C94ABDD4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40CD-4ABE-A491-194C94ABDD4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118.85</c:v>
                </c:pt>
                <c:pt idx="1">
                  <c:v>115.56</c:v>
                </c:pt>
                <c:pt idx="2">
                  <c:v>110.92</c:v>
                </c:pt>
                <c:pt idx="3">
                  <c:v>112.96</c:v>
                </c:pt>
                <c:pt idx="4">
                  <c:v>104.58</c:v>
                </c:pt>
              </c:numCache>
            </c:numRef>
          </c:val>
          <c:extLst>
            <c:ext xmlns:c16="http://schemas.microsoft.com/office/drawing/2014/chart" uri="{C3380CC4-5D6E-409C-BE32-E72D297353CC}">
              <c16:uniqueId val="{00000000-5C55-46E1-AAE5-DB36639B43E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5C55-46E1-AAE5-DB36639B43E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60.58</c:v>
                </c:pt>
                <c:pt idx="1">
                  <c:v>62.31</c:v>
                </c:pt>
                <c:pt idx="2">
                  <c:v>61.95</c:v>
                </c:pt>
                <c:pt idx="3">
                  <c:v>63.74</c:v>
                </c:pt>
                <c:pt idx="4">
                  <c:v>68.84</c:v>
                </c:pt>
              </c:numCache>
            </c:numRef>
          </c:val>
          <c:extLst>
            <c:ext xmlns:c16="http://schemas.microsoft.com/office/drawing/2014/chart" uri="{C3380CC4-5D6E-409C-BE32-E72D297353CC}">
              <c16:uniqueId val="{00000000-58BC-407B-A9EE-C900FEB046A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58BC-407B-A9EE-C900FEB046A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2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大阪府　大阪広域水道企業団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自治体職員</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67.56</v>
      </c>
      <c r="J10" s="47"/>
      <c r="K10" s="47"/>
      <c r="L10" s="47"/>
      <c r="M10" s="47"/>
      <c r="N10" s="47"/>
      <c r="O10" s="81"/>
      <c r="P10" s="48">
        <f>データ!$P$6</f>
        <v>99.9</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6028363</v>
      </c>
      <c r="AM10" s="45"/>
      <c r="AN10" s="45"/>
      <c r="AO10" s="45"/>
      <c r="AP10" s="45"/>
      <c r="AQ10" s="45"/>
      <c r="AR10" s="45"/>
      <c r="AS10" s="45"/>
      <c r="AT10" s="46">
        <f>データ!$V$6</f>
        <v>1162.1600000000001</v>
      </c>
      <c r="AU10" s="47"/>
      <c r="AV10" s="47"/>
      <c r="AW10" s="47"/>
      <c r="AX10" s="47"/>
      <c r="AY10" s="47"/>
      <c r="AZ10" s="47"/>
      <c r="BA10" s="47"/>
      <c r="BB10" s="48">
        <f>データ!$W$6</f>
        <v>5187.21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B/KiK+slTWW7KNB2GuXK6O1oBjTZ9ZaUEvO3tTiLOjdEqzywMcmYovoA/NbD/3Z8HjkP2hqW+UPRzS9iXGm3eQ==" saltValue="0eDuS5jLbJOCbUZNLYmYk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278688</v>
      </c>
      <c r="D6" s="20">
        <f t="shared" si="3"/>
        <v>46</v>
      </c>
      <c r="E6" s="20">
        <f t="shared" si="3"/>
        <v>1</v>
      </c>
      <c r="F6" s="20">
        <f t="shared" si="3"/>
        <v>0</v>
      </c>
      <c r="G6" s="20">
        <f t="shared" si="3"/>
        <v>2</v>
      </c>
      <c r="H6" s="20" t="str">
        <f t="shared" si="3"/>
        <v>大阪府　大阪広域水道企業団</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67.56</v>
      </c>
      <c r="P6" s="21">
        <f t="shared" si="3"/>
        <v>99.9</v>
      </c>
      <c r="Q6" s="21">
        <f t="shared" si="3"/>
        <v>0</v>
      </c>
      <c r="R6" s="21" t="str">
        <f t="shared" si="3"/>
        <v>-</v>
      </c>
      <c r="S6" s="21" t="str">
        <f t="shared" si="3"/>
        <v>-</v>
      </c>
      <c r="T6" s="21" t="str">
        <f t="shared" si="3"/>
        <v>-</v>
      </c>
      <c r="U6" s="21">
        <f t="shared" si="3"/>
        <v>6028363</v>
      </c>
      <c r="V6" s="21">
        <f t="shared" si="3"/>
        <v>1162.1600000000001</v>
      </c>
      <c r="W6" s="21">
        <f t="shared" si="3"/>
        <v>5187.21</v>
      </c>
      <c r="X6" s="22">
        <f>IF(X7="",NA(),X7)</f>
        <v>118.91</v>
      </c>
      <c r="Y6" s="22">
        <f t="shared" ref="Y6:AG6" si="4">IF(Y7="",NA(),Y7)</f>
        <v>115.78</v>
      </c>
      <c r="Z6" s="22">
        <f t="shared" si="4"/>
        <v>111.4</v>
      </c>
      <c r="AA6" s="22">
        <f t="shared" si="4"/>
        <v>113.47</v>
      </c>
      <c r="AB6" s="22">
        <f t="shared" si="4"/>
        <v>105.61</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1">
        <f t="shared" si="5"/>
        <v>0</v>
      </c>
      <c r="AL6" s="21">
        <f t="shared" si="5"/>
        <v>0</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131.65</v>
      </c>
      <c r="AU6" s="22">
        <f t="shared" ref="AU6:BC6" si="6">IF(AU7="",NA(),AU7)</f>
        <v>127.48</v>
      </c>
      <c r="AV6" s="22">
        <f t="shared" si="6"/>
        <v>141.25</v>
      </c>
      <c r="AW6" s="22">
        <f t="shared" si="6"/>
        <v>162.86000000000001</v>
      </c>
      <c r="AX6" s="22">
        <f t="shared" si="6"/>
        <v>159.63</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295.08999999999997</v>
      </c>
      <c r="BF6" s="22">
        <f t="shared" ref="BF6:BN6" si="7">IF(BF7="",NA(),BF7)</f>
        <v>289.98</v>
      </c>
      <c r="BG6" s="22">
        <f t="shared" si="7"/>
        <v>284.29000000000002</v>
      </c>
      <c r="BH6" s="22">
        <f t="shared" si="7"/>
        <v>260.18</v>
      </c>
      <c r="BI6" s="22">
        <f t="shared" si="7"/>
        <v>255.95</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118.85</v>
      </c>
      <c r="BQ6" s="22">
        <f t="shared" ref="BQ6:BY6" si="8">IF(BQ7="",NA(),BQ7)</f>
        <v>115.56</v>
      </c>
      <c r="BR6" s="22">
        <f t="shared" si="8"/>
        <v>110.92</v>
      </c>
      <c r="BS6" s="22">
        <f t="shared" si="8"/>
        <v>112.96</v>
      </c>
      <c r="BT6" s="22">
        <f t="shared" si="8"/>
        <v>104.58</v>
      </c>
      <c r="BU6" s="22">
        <f t="shared" si="8"/>
        <v>112.83</v>
      </c>
      <c r="BV6" s="22">
        <f t="shared" si="8"/>
        <v>112.84</v>
      </c>
      <c r="BW6" s="22">
        <f t="shared" si="8"/>
        <v>110.77</v>
      </c>
      <c r="BX6" s="22">
        <f t="shared" si="8"/>
        <v>112.35</v>
      </c>
      <c r="BY6" s="22">
        <f t="shared" si="8"/>
        <v>106.47</v>
      </c>
      <c r="BZ6" s="21" t="str">
        <f>IF(BZ7="","",IF(BZ7="-","【-】","【"&amp;SUBSTITUTE(TEXT(BZ7,"#,##0.00"),"-","△")&amp;"】"))</f>
        <v>【106.47】</v>
      </c>
      <c r="CA6" s="22">
        <f>IF(CA7="",NA(),CA7)</f>
        <v>60.58</v>
      </c>
      <c r="CB6" s="22">
        <f t="shared" ref="CB6:CJ6" si="9">IF(CB7="",NA(),CB7)</f>
        <v>62.31</v>
      </c>
      <c r="CC6" s="22">
        <f t="shared" si="9"/>
        <v>61.95</v>
      </c>
      <c r="CD6" s="22">
        <f t="shared" si="9"/>
        <v>63.74</v>
      </c>
      <c r="CE6" s="22">
        <f t="shared" si="9"/>
        <v>68.84</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60.56</v>
      </c>
      <c r="CM6" s="22">
        <f t="shared" ref="CM6:CU6" si="10">IF(CM7="",NA(),CM7)</f>
        <v>60.17</v>
      </c>
      <c r="CN6" s="22">
        <f t="shared" si="10"/>
        <v>61.24</v>
      </c>
      <c r="CO6" s="22">
        <f t="shared" si="10"/>
        <v>60.3</v>
      </c>
      <c r="CP6" s="22">
        <f t="shared" si="10"/>
        <v>59.42</v>
      </c>
      <c r="CQ6" s="22">
        <f t="shared" si="10"/>
        <v>61.77</v>
      </c>
      <c r="CR6" s="22">
        <f t="shared" si="10"/>
        <v>61.69</v>
      </c>
      <c r="CS6" s="22">
        <f t="shared" si="10"/>
        <v>62.26</v>
      </c>
      <c r="CT6" s="22">
        <f t="shared" si="10"/>
        <v>62.22</v>
      </c>
      <c r="CU6" s="22">
        <f t="shared" si="10"/>
        <v>61.45</v>
      </c>
      <c r="CV6" s="21" t="str">
        <f>IF(CV7="","",IF(CV7="-","【-】","【"&amp;SUBSTITUTE(TEXT(CV7,"#,##0.00"),"-","△")&amp;"】"))</f>
        <v>【61.45】</v>
      </c>
      <c r="CW6" s="22">
        <f>IF(CW7="",NA(),CW7)</f>
        <v>99.91</v>
      </c>
      <c r="CX6" s="22">
        <f t="shared" ref="CX6:DF6" si="11">IF(CX7="",NA(),CX7)</f>
        <v>99.2</v>
      </c>
      <c r="CY6" s="22">
        <f t="shared" si="11"/>
        <v>99.4</v>
      </c>
      <c r="CZ6" s="22">
        <f t="shared" si="11"/>
        <v>99.39</v>
      </c>
      <c r="DA6" s="22">
        <f t="shared" si="11"/>
        <v>99.44</v>
      </c>
      <c r="DB6" s="22">
        <f t="shared" si="11"/>
        <v>100.08</v>
      </c>
      <c r="DC6" s="22">
        <f t="shared" si="11"/>
        <v>100</v>
      </c>
      <c r="DD6" s="22">
        <f t="shared" si="11"/>
        <v>100.16</v>
      </c>
      <c r="DE6" s="22">
        <f t="shared" si="11"/>
        <v>100.28</v>
      </c>
      <c r="DF6" s="22">
        <f t="shared" si="11"/>
        <v>100.29</v>
      </c>
      <c r="DG6" s="21" t="str">
        <f>IF(DG7="","",IF(DG7="-","【-】","【"&amp;SUBSTITUTE(TEXT(DG7,"#,##0.00"),"-","△")&amp;"】"))</f>
        <v>【100.29】</v>
      </c>
      <c r="DH6" s="22">
        <f>IF(DH7="",NA(),DH7)</f>
        <v>64.73</v>
      </c>
      <c r="DI6" s="22">
        <f t="shared" ref="DI6:DQ6" si="12">IF(DI7="",NA(),DI7)</f>
        <v>61.24</v>
      </c>
      <c r="DJ6" s="22">
        <f t="shared" si="12"/>
        <v>61.94</v>
      </c>
      <c r="DK6" s="22">
        <f t="shared" si="12"/>
        <v>63.26</v>
      </c>
      <c r="DL6" s="22">
        <f t="shared" si="12"/>
        <v>64.3</v>
      </c>
      <c r="DM6" s="22">
        <f t="shared" si="12"/>
        <v>55.77</v>
      </c>
      <c r="DN6" s="22">
        <f t="shared" si="12"/>
        <v>56.48</v>
      </c>
      <c r="DO6" s="22">
        <f t="shared" si="12"/>
        <v>57.5</v>
      </c>
      <c r="DP6" s="22">
        <f t="shared" si="12"/>
        <v>58.52</v>
      </c>
      <c r="DQ6" s="22">
        <f t="shared" si="12"/>
        <v>59.51</v>
      </c>
      <c r="DR6" s="21" t="str">
        <f>IF(DR7="","",IF(DR7="-","【-】","【"&amp;SUBSTITUTE(TEXT(DR7,"#,##0.00"),"-","△")&amp;"】"))</f>
        <v>【59.51】</v>
      </c>
      <c r="DS6" s="22">
        <f>IF(DS7="",NA(),DS7)</f>
        <v>62.81</v>
      </c>
      <c r="DT6" s="22">
        <f t="shared" ref="DT6:EB6" si="13">IF(DT7="",NA(),DT7)</f>
        <v>60.64</v>
      </c>
      <c r="DU6" s="22">
        <f t="shared" si="13"/>
        <v>61.74</v>
      </c>
      <c r="DV6" s="22">
        <f t="shared" si="13"/>
        <v>61.55</v>
      </c>
      <c r="DW6" s="22">
        <f t="shared" si="13"/>
        <v>62.3</v>
      </c>
      <c r="DX6" s="22">
        <f t="shared" si="13"/>
        <v>25.84</v>
      </c>
      <c r="DY6" s="22">
        <f t="shared" si="13"/>
        <v>27.61</v>
      </c>
      <c r="DZ6" s="22">
        <f t="shared" si="13"/>
        <v>30.3</v>
      </c>
      <c r="EA6" s="22">
        <f t="shared" si="13"/>
        <v>31.74</v>
      </c>
      <c r="EB6" s="22">
        <f t="shared" si="13"/>
        <v>32.380000000000003</v>
      </c>
      <c r="EC6" s="21" t="str">
        <f>IF(EC7="","",IF(EC7="-","【-】","【"&amp;SUBSTITUTE(TEXT(EC7,"#,##0.00"),"-","△")&amp;"】"))</f>
        <v>【32.38】</v>
      </c>
      <c r="ED6" s="22">
        <f>IF(ED7="",NA(),ED7)</f>
        <v>0.01</v>
      </c>
      <c r="EE6" s="22">
        <f t="shared" ref="EE6:EM6" si="14">IF(EE7="",NA(),EE7)</f>
        <v>0.04</v>
      </c>
      <c r="EF6" s="21">
        <f t="shared" si="14"/>
        <v>0</v>
      </c>
      <c r="EG6" s="22">
        <f t="shared" si="14"/>
        <v>0.13</v>
      </c>
      <c r="EH6" s="22">
        <f t="shared" si="14"/>
        <v>0.24</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15">
      <c r="A7" s="15"/>
      <c r="B7" s="24">
        <v>2022</v>
      </c>
      <c r="C7" s="24">
        <v>278688</v>
      </c>
      <c r="D7" s="24">
        <v>46</v>
      </c>
      <c r="E7" s="24">
        <v>1</v>
      </c>
      <c r="F7" s="24">
        <v>0</v>
      </c>
      <c r="G7" s="24">
        <v>2</v>
      </c>
      <c r="H7" s="24" t="s">
        <v>93</v>
      </c>
      <c r="I7" s="24" t="s">
        <v>94</v>
      </c>
      <c r="J7" s="24" t="s">
        <v>95</v>
      </c>
      <c r="K7" s="24" t="s">
        <v>96</v>
      </c>
      <c r="L7" s="24" t="s">
        <v>97</v>
      </c>
      <c r="M7" s="24" t="s">
        <v>98</v>
      </c>
      <c r="N7" s="25" t="s">
        <v>99</v>
      </c>
      <c r="O7" s="25">
        <v>67.56</v>
      </c>
      <c r="P7" s="25">
        <v>99.9</v>
      </c>
      <c r="Q7" s="25">
        <v>0</v>
      </c>
      <c r="R7" s="25" t="s">
        <v>99</v>
      </c>
      <c r="S7" s="25" t="s">
        <v>99</v>
      </c>
      <c r="T7" s="25" t="s">
        <v>99</v>
      </c>
      <c r="U7" s="25">
        <v>6028363</v>
      </c>
      <c r="V7" s="25">
        <v>1162.1600000000001</v>
      </c>
      <c r="W7" s="25">
        <v>5187.21</v>
      </c>
      <c r="X7" s="25">
        <v>118.91</v>
      </c>
      <c r="Y7" s="25">
        <v>115.78</v>
      </c>
      <c r="Z7" s="25">
        <v>111.4</v>
      </c>
      <c r="AA7" s="25">
        <v>113.47</v>
      </c>
      <c r="AB7" s="25">
        <v>105.61</v>
      </c>
      <c r="AC7" s="25">
        <v>112.98</v>
      </c>
      <c r="AD7" s="25">
        <v>112.91</v>
      </c>
      <c r="AE7" s="25">
        <v>111.13</v>
      </c>
      <c r="AF7" s="25">
        <v>112.49</v>
      </c>
      <c r="AG7" s="25">
        <v>107.33</v>
      </c>
      <c r="AH7" s="25">
        <v>107.33</v>
      </c>
      <c r="AI7" s="25">
        <v>0</v>
      </c>
      <c r="AJ7" s="25">
        <v>0</v>
      </c>
      <c r="AK7" s="25">
        <v>0</v>
      </c>
      <c r="AL7" s="25">
        <v>0</v>
      </c>
      <c r="AM7" s="25">
        <v>0</v>
      </c>
      <c r="AN7" s="25">
        <v>10.49</v>
      </c>
      <c r="AO7" s="25">
        <v>9.92</v>
      </c>
      <c r="AP7" s="25">
        <v>12.29</v>
      </c>
      <c r="AQ7" s="25">
        <v>8.77</v>
      </c>
      <c r="AR7" s="25">
        <v>8.81</v>
      </c>
      <c r="AS7" s="25">
        <v>8.81</v>
      </c>
      <c r="AT7" s="25">
        <v>131.65</v>
      </c>
      <c r="AU7" s="25">
        <v>127.48</v>
      </c>
      <c r="AV7" s="25">
        <v>141.25</v>
      </c>
      <c r="AW7" s="25">
        <v>162.86000000000001</v>
      </c>
      <c r="AX7" s="25">
        <v>159.63</v>
      </c>
      <c r="AY7" s="25">
        <v>258.49</v>
      </c>
      <c r="AZ7" s="25">
        <v>271.10000000000002</v>
      </c>
      <c r="BA7" s="25">
        <v>284.45</v>
      </c>
      <c r="BB7" s="25">
        <v>309.23</v>
      </c>
      <c r="BC7" s="25">
        <v>313.43</v>
      </c>
      <c r="BD7" s="25">
        <v>313.43</v>
      </c>
      <c r="BE7" s="25">
        <v>295.08999999999997</v>
      </c>
      <c r="BF7" s="25">
        <v>289.98</v>
      </c>
      <c r="BG7" s="25">
        <v>284.29000000000002</v>
      </c>
      <c r="BH7" s="25">
        <v>260.18</v>
      </c>
      <c r="BI7" s="25">
        <v>255.95</v>
      </c>
      <c r="BJ7" s="25">
        <v>290.31</v>
      </c>
      <c r="BK7" s="25">
        <v>272.95999999999998</v>
      </c>
      <c r="BL7" s="25">
        <v>260.95999999999998</v>
      </c>
      <c r="BM7" s="25">
        <v>240.07</v>
      </c>
      <c r="BN7" s="25">
        <v>224.81</v>
      </c>
      <c r="BO7" s="25">
        <v>224.81</v>
      </c>
      <c r="BP7" s="25">
        <v>118.85</v>
      </c>
      <c r="BQ7" s="25">
        <v>115.56</v>
      </c>
      <c r="BR7" s="25">
        <v>110.92</v>
      </c>
      <c r="BS7" s="25">
        <v>112.96</v>
      </c>
      <c r="BT7" s="25">
        <v>104.58</v>
      </c>
      <c r="BU7" s="25">
        <v>112.83</v>
      </c>
      <c r="BV7" s="25">
        <v>112.84</v>
      </c>
      <c r="BW7" s="25">
        <v>110.77</v>
      </c>
      <c r="BX7" s="25">
        <v>112.35</v>
      </c>
      <c r="BY7" s="25">
        <v>106.47</v>
      </c>
      <c r="BZ7" s="25">
        <v>106.47</v>
      </c>
      <c r="CA7" s="25">
        <v>60.58</v>
      </c>
      <c r="CB7" s="25">
        <v>62.31</v>
      </c>
      <c r="CC7" s="25">
        <v>61.95</v>
      </c>
      <c r="CD7" s="25">
        <v>63.74</v>
      </c>
      <c r="CE7" s="25">
        <v>68.84</v>
      </c>
      <c r="CF7" s="25">
        <v>73.86</v>
      </c>
      <c r="CG7" s="25">
        <v>73.849999999999994</v>
      </c>
      <c r="CH7" s="25">
        <v>73.180000000000007</v>
      </c>
      <c r="CI7" s="25">
        <v>73.05</v>
      </c>
      <c r="CJ7" s="25">
        <v>77.53</v>
      </c>
      <c r="CK7" s="25">
        <v>77.53</v>
      </c>
      <c r="CL7" s="25">
        <v>60.56</v>
      </c>
      <c r="CM7" s="25">
        <v>60.17</v>
      </c>
      <c r="CN7" s="25">
        <v>61.24</v>
      </c>
      <c r="CO7" s="25">
        <v>60.3</v>
      </c>
      <c r="CP7" s="25">
        <v>59.42</v>
      </c>
      <c r="CQ7" s="25">
        <v>61.77</v>
      </c>
      <c r="CR7" s="25">
        <v>61.69</v>
      </c>
      <c r="CS7" s="25">
        <v>62.26</v>
      </c>
      <c r="CT7" s="25">
        <v>62.22</v>
      </c>
      <c r="CU7" s="25">
        <v>61.45</v>
      </c>
      <c r="CV7" s="25">
        <v>61.45</v>
      </c>
      <c r="CW7" s="25">
        <v>99.91</v>
      </c>
      <c r="CX7" s="25">
        <v>99.2</v>
      </c>
      <c r="CY7" s="25">
        <v>99.4</v>
      </c>
      <c r="CZ7" s="25">
        <v>99.39</v>
      </c>
      <c r="DA7" s="25">
        <v>99.44</v>
      </c>
      <c r="DB7" s="25">
        <v>100.08</v>
      </c>
      <c r="DC7" s="25">
        <v>100</v>
      </c>
      <c r="DD7" s="25">
        <v>100.16</v>
      </c>
      <c r="DE7" s="25">
        <v>100.28</v>
      </c>
      <c r="DF7" s="25">
        <v>100.29</v>
      </c>
      <c r="DG7" s="25">
        <v>100.29</v>
      </c>
      <c r="DH7" s="25">
        <v>64.73</v>
      </c>
      <c r="DI7" s="25">
        <v>61.24</v>
      </c>
      <c r="DJ7" s="25">
        <v>61.94</v>
      </c>
      <c r="DK7" s="25">
        <v>63.26</v>
      </c>
      <c r="DL7" s="25">
        <v>64.3</v>
      </c>
      <c r="DM7" s="25">
        <v>55.77</v>
      </c>
      <c r="DN7" s="25">
        <v>56.48</v>
      </c>
      <c r="DO7" s="25">
        <v>57.5</v>
      </c>
      <c r="DP7" s="25">
        <v>58.52</v>
      </c>
      <c r="DQ7" s="25">
        <v>59.51</v>
      </c>
      <c r="DR7" s="25">
        <v>59.51</v>
      </c>
      <c r="DS7" s="25">
        <v>62.81</v>
      </c>
      <c r="DT7" s="25">
        <v>60.64</v>
      </c>
      <c r="DU7" s="25">
        <v>61.74</v>
      </c>
      <c r="DV7" s="25">
        <v>61.55</v>
      </c>
      <c r="DW7" s="25">
        <v>62.3</v>
      </c>
      <c r="DX7" s="25">
        <v>25.84</v>
      </c>
      <c r="DY7" s="25">
        <v>27.61</v>
      </c>
      <c r="DZ7" s="25">
        <v>30.3</v>
      </c>
      <c r="EA7" s="25">
        <v>31.74</v>
      </c>
      <c r="EB7" s="25">
        <v>32.380000000000003</v>
      </c>
      <c r="EC7" s="25">
        <v>32.380000000000003</v>
      </c>
      <c r="ED7" s="25">
        <v>0.01</v>
      </c>
      <c r="EE7" s="25">
        <v>0.04</v>
      </c>
      <c r="EF7" s="25">
        <v>0</v>
      </c>
      <c r="EG7" s="25">
        <v>0.13</v>
      </c>
      <c r="EH7" s="25">
        <v>0.24</v>
      </c>
      <c r="EI7" s="25">
        <v>0.24</v>
      </c>
      <c r="EJ7" s="25">
        <v>0.2</v>
      </c>
      <c r="EK7" s="25">
        <v>0.32</v>
      </c>
      <c r="EL7" s="25">
        <v>0.28000000000000003</v>
      </c>
      <c r="EM7" s="25">
        <v>0.4</v>
      </c>
      <c r="EN7" s="25">
        <v>0.4</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2024-01-31T02:08:39Z</cp:lastPrinted>
  <dcterms:created xsi:type="dcterms:W3CDTF">2023-12-05T00:57:20Z</dcterms:created>
  <dcterms:modified xsi:type="dcterms:W3CDTF">2024-01-31T03:53:47Z</dcterms:modified>
  <cp:category/>
</cp:coreProperties>
</file>