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12_建設局\07_道路計画課\02_計画係（自転車）\01_駐車場\01_令和５年度\02_照会回答・要望・依頼\03_決算・発注予定\29_公営企業に係る経営比較分析表（令和４年度決算）の分析等について\02_回答\"/>
    </mc:Choice>
  </mc:AlternateContent>
  <workbookProtection workbookAlgorithmName="SHA-512" workbookHashValue="XkbrXTFe6sjNy0KUI4AGGfcSfMXznSQ+AahxMfqce2nCJAU+hejEPqYzZ2+03FSzXCjTbwMSa85tl2wwG3GP9g==" workbookSaltValue="BCG00LOjlXV6BsbKFCgJI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AV76" i="4"/>
  <c r="KO51" i="4"/>
  <c r="KO30" i="4"/>
  <c r="FX30" i="4"/>
  <c r="LE76" i="4"/>
  <c r="FX51" i="4"/>
  <c r="HP76" i="4"/>
  <c r="BG51" i="4"/>
  <c r="KP76" i="4"/>
  <c r="FE51" i="4"/>
  <c r="JV30" i="4"/>
  <c r="HA76" i="4"/>
  <c r="AN51" i="4"/>
  <c r="AN30" i="4"/>
  <c r="JV51" i="4"/>
  <c r="AG76" i="4"/>
  <c r="FE30" i="4"/>
  <c r="R76" i="4"/>
  <c r="KA76" i="4"/>
  <c r="EL51" i="4"/>
  <c r="JC30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<sst xmlns="http://schemas.openxmlformats.org/spreadsheetml/2006/main" count="278" uniqueCount="135">
  <si>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</si>
  <si>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</si>
  <si>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</si>
  <si>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</si>
  <si>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</si>
  <si>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</si>
  <si>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</si>
  <si>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</si>
  <si>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</si>
  <si>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</si>
  <si>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</si>
  <si>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</si>
  <si>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</si>
  <si>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</si>
  <si>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</si>
  <si>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</si>
  <si>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</si>
  <si>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</si>
  <si>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</si>
  <si>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</si>
  <si>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</si>
  <si>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</si>
  <si>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</si>
  <si>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</si>
  <si>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</si>
  <si>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</si>
  <si>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</si>
  <si>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</si>
  <si>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</si>
  <si>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</si>
  <si>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</si>
  <si>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</si>
  <si>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</si>
  <si>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</si>
  <si>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</si>
  <si>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</si>
  <si>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</si>
  <si>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</si>
  <si>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</si>
  <si>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</si>
  <si>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</si>
  <si>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</si>
  <si>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</si>
  <si>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</si>
  <si>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</si>
  <si>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</si>
  <si>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</si>
  <si>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</si>
  <si>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</si>
  <si>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</si>
  <si>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</si>
  <si>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</si>
  <si>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</si>
  <si>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</si>
  <si>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</si>
  <si>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</si>
  <si>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</si>
  <si>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</si>
  <si>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</si>
  <si>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</si>
  <si>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</si>
  <si>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</si>
  <si>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</si>
  <si>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</si>
  <si>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</si>
  <si>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</si>
  <si>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</si>
  <si>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</si>
  <si>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</si>
  <si>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</si>
  <si>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</si>
  <si>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</si>
  <si>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</si>
  <si>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</si>
  <si>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</si>
  <si>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</si>
  <si>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</si>
  <si>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</si>
  <si>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</si>
  <si>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</si>
  <si>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</si>
  <si>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</si>
  <si>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</si>
  <si>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</si>
  <si>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</si>
  <si>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</si>
  <si>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</si>
  <si>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</si>
  <si>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</si>
  <si>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</si>
  <si>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</si>
  <si>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</si>
  <si>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</si>
  <si>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</si>
  <si>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</si>
  <si>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</si>
  <si>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</si>
  <si>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</si>
  <si>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</si>
  <si>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</si>
  <si>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</si>
  <si>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</si>
  <si>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</si>
  <si>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</si>
  <si>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</si>
  <si>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</si>
  <si>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当該値(N-1)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</si>
  <si>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</si>
  <si>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</si>
  <si>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</si>
  <si>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</si>
  <si>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</si>
  <si>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</si>
  <si>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</si>
  <si>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三宮駐車場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</si>
  <si>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</si>
  <si>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</si>
  <si>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</si>
  <si>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</si>
  <si>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</si>
  <si>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</si>
  <si>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</si>
  <si>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</si>
  <si>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</si>
  <si>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</si>
  <si>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</si>
  <si>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</si>
  <si>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</si>
  <si>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</si>
  <si>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</si>
  <si>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</si>
  <si>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①収益的収支比率について、前年度より微増しているが、5年連続で100％を下回った。
②他会計補助金比率については、R2年度に増加したものの、以降は2年連続で減少した。
③駐車台数一台当たりの他会計補助金額は初めて0となり一般会計から繰入はない。
④売上高GOP比率は前年度よりも減少し、⑤EBITDAについても、多少回復傾向にはあるが類似施設の平均値を大きく下回った。
</t>
    <rPh sb="18" eb="20">
      <t>ビゾウ</t>
    </rPh>
    <rPh sb="85" eb="87">
      <t>チュウシャ</t>
    </rPh>
    <rPh sb="87" eb="89">
      <t>ダイスウ</t>
    </rPh>
    <rPh sb="89" eb="91">
      <t>1ダイ</t>
    </rPh>
    <rPh sb="91" eb="92">
      <t>ア</t>
    </rPh>
    <rPh sb="95" eb="96">
      <t>タ</t>
    </rPh>
    <rPh sb="96" eb="98">
      <t>カイケイ</t>
    </rPh>
    <rPh sb="98" eb="100">
      <t>ホジョ</t>
    </rPh>
    <rPh sb="100" eb="102">
      <t>キンガク</t>
    </rPh>
    <rPh sb="103" eb="104">
      <t>ハジ</t>
    </rPh>
    <rPh sb="110" eb="114">
      <t>イッパンカイケイ</t>
    </rPh>
    <rPh sb="133" eb="136">
      <t>ゼンネンド</t>
    </rPh>
    <rPh sb="139" eb="141">
      <t>ゲンショウ</t>
    </rPh>
    <rPh sb="156" eb="158">
      <t>タショウ</t>
    </rPh>
    <rPh sb="158" eb="160">
      <t>カイフク</t>
    </rPh>
    <rPh sb="160" eb="162">
      <t>ケイコウ</t>
    </rPh>
    <rPh sb="176" eb="177">
      <t>オオ</t>
    </rPh>
    <phoneticPr fontId="5"/>
  </si>
  <si>
    <t>⑧設備投資見込額について、駐車場の規模が大きいこと、供用開始から50年以上経過しているが、昨年度よりは減少した。引き続き必要な設備更新に対する投資を計画的に実施していく。
⑩企業債残高対料金収入比率は、平成27年度より0である。</t>
    <rPh sb="51" eb="53">
      <t>ゲンショウ</t>
    </rPh>
    <phoneticPr fontId="5"/>
  </si>
  <si>
    <t>⑪稼働率は前年度よりも増加したが、平均を下回った。</t>
    <rPh sb="5" eb="6">
      <t>ゼン</t>
    </rPh>
    <rPh sb="6" eb="7">
      <t>ネン</t>
    </rPh>
    <rPh sb="7" eb="8">
      <t>ド</t>
    </rPh>
    <rPh sb="11" eb="13">
      <t>ゾウカ</t>
    </rPh>
    <rPh sb="17" eb="19">
      <t>ヘイキン</t>
    </rPh>
    <rPh sb="20" eb="22">
      <t>シタマワ</t>
    </rPh>
    <phoneticPr fontId="5"/>
  </si>
  <si>
    <t>都心部の駐車場であり、市営駐車場事業全体に与える影響は大きい。新型コロナ感染症の影響が軽微となり、事業収益の回復が見られる。令和4年度に自動二輪車の駐車枠を大幅に増設したことから、今後の収益の改善が見込まれる。ただし、設備の老朽化が進んでいることから、引き続き設備投資の見込み額は増加する予定である。都心三宮再整備に伴う周辺土地利用環境の変化も踏まえ、収益の増加及び安定化を目指していく。</t>
    <rPh sb="31" eb="33">
      <t>シンガタ</t>
    </rPh>
    <rPh sb="36" eb="39">
      <t>カンセンショウ</t>
    </rPh>
    <rPh sb="40" eb="42">
      <t>エイキョウ</t>
    </rPh>
    <rPh sb="43" eb="45">
      <t>ケイビ</t>
    </rPh>
    <rPh sb="49" eb="51">
      <t>ジギョウ</t>
    </rPh>
    <rPh sb="51" eb="53">
      <t>シュウエキ</t>
    </rPh>
    <rPh sb="54" eb="56">
      <t>カイフク</t>
    </rPh>
    <rPh sb="57" eb="58">
      <t>ミ</t>
    </rPh>
    <rPh sb="62" eb="64">
      <t>レイワ</t>
    </rPh>
    <rPh sb="65" eb="67">
      <t>ネンド</t>
    </rPh>
    <rPh sb="68" eb="73">
      <t>ジドウニリンシャ</t>
    </rPh>
    <rPh sb="74" eb="77">
      <t>チュウシャワク</t>
    </rPh>
    <rPh sb="78" eb="80">
      <t>オオハバ</t>
    </rPh>
    <rPh sb="81" eb="83">
      <t>ゾウセツ</t>
    </rPh>
    <rPh sb="90" eb="92">
      <t>コンゴ</t>
    </rPh>
    <rPh sb="93" eb="95">
      <t>シュウエキ</t>
    </rPh>
    <rPh sb="96" eb="98">
      <t>カイゼン</t>
    </rPh>
    <rPh sb="99" eb="101">
      <t>ミコ</t>
    </rPh>
    <rPh sb="109" eb="111">
      <t>セツビ</t>
    </rPh>
    <rPh sb="112" eb="115">
      <t>ロウキュウカ</t>
    </rPh>
    <rPh sb="116" eb="117">
      <t>スス</t>
    </rPh>
    <rPh sb="126" eb="127">
      <t>ヒ</t>
    </rPh>
    <rPh sb="128" eb="129">
      <t>ツヅ</t>
    </rPh>
    <rPh sb="130" eb="134">
      <t>セツビトウシ</t>
    </rPh>
    <rPh sb="135" eb="137">
      <t>ミコ</t>
    </rPh>
    <rPh sb="138" eb="139">
      <t>ガク</t>
    </rPh>
    <rPh sb="140" eb="142">
      <t>ゾウカ</t>
    </rPh>
    <rPh sb="144" eb="146">
      <t>ヨテイ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</si>
</sst>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86.3</c:v>
                </c:pt>
                <c:pt idx="1">
                  <c:v>71.900000000000006</c:v>
                </c:pt>
                <c:pt idx="2">
                  <c:v>77.5</c:v>
                </c:pt>
                <c:pt idx="3">
                  <c:v>71.599999999999994</c:v>
                </c:pt>
                <c:pt idx="4">
                  <c:v>83.2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2-484D-9256-A26395E1B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150.30000000000001</c:v>
                </c:pt>
                <c:pt idx="1">
                  <c:v>136.1</c:v>
                </c:pt>
                <c:pt idx="2">
                  <c:v>127.8</c:v>
                </c:pt>
                <c:pt idx="3">
                  <c:v>146.5</c:v>
                </c:pt>
                <c:pt idx="4">
                  <c:v>142.69999999999999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2-484D-9256-A26395E1B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5-4B66-8C31-F31E0FDB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108.2</c:v>
                </c:pt>
                <c:pt idx="1">
                  <c:v>117.1</c:v>
                </c:pt>
                <c:pt idx="2">
                  <c:v>145.19999999999999</c:v>
                </c:pt>
                <c:pt idx="3">
                  <c:v>219.9</c:v>
                </c:pt>
                <c:pt idx="4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5-4B66-8C31-F31E0FDB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E33-4624-ADFA-770B8BE1D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33-4624-ADFA-770B8BE1D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5EF-4C91-95EE-923377213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F-4C91-95EE-923377213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8.4</c:v>
                </c:pt>
                <c:pt idx="1">
                  <c:v>6.9</c:v>
                </c:pt>
                <c:pt idx="2">
                  <c:v>8.8000000000000007</c:v>
                </c:pt>
                <c:pt idx="3">
                  <c:v>8.1</c:v>
                </c:pt>
                <c:pt idx="4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3-4FDF-985A-E624EF7CE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4.0999999999999996</c:v>
                </c:pt>
                <c:pt idx="2">
                  <c:v>6.6</c:v>
                </c:pt>
                <c:pt idx="3">
                  <c:v>5.5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F3-4FDF-985A-E624EF7CE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101</c:v>
                </c:pt>
                <c:pt idx="1">
                  <c:v>105</c:v>
                </c:pt>
                <c:pt idx="2">
                  <c:v>120</c:v>
                </c:pt>
                <c:pt idx="3">
                  <c:v>115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0-407E-B852-B9F707745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67</c:v>
                </c:pt>
                <c:pt idx="3">
                  <c:v>56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F0-407E-B852-B9F707745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153.9</c:v>
                </c:pt>
                <c:pt idx="1">
                  <c:v>147.19999999999999</c:v>
                </c:pt>
                <c:pt idx="2">
                  <c:v>123.6</c:v>
                </c:pt>
                <c:pt idx="3">
                  <c:v>135.19999999999999</c:v>
                </c:pt>
                <c:pt idx="4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7-45BA-BBAD-11C5B3C40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161.5</c:v>
                </c:pt>
                <c:pt idx="1">
                  <c:v>156.5</c:v>
                </c:pt>
                <c:pt idx="2">
                  <c:v>131</c:v>
                </c:pt>
                <c:pt idx="3">
                  <c:v>136.80000000000001</c:v>
                </c:pt>
                <c:pt idx="4">
                  <c:v>145.1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F7-45BA-BBAD-11C5B3C40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-31.4</c:v>
                </c:pt>
                <c:pt idx="1">
                  <c:v>-59.5</c:v>
                </c:pt>
                <c:pt idx="2">
                  <c:v>-49</c:v>
                </c:pt>
                <c:pt idx="3">
                  <c:v>-78.099999999999994</c:v>
                </c:pt>
                <c:pt idx="4">
                  <c:v>-130.6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D6-4E8F-A2EE-AE86F1C50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-0.1</c:v>
                </c:pt>
                <c:pt idx="1">
                  <c:v>-9.8000000000000007</c:v>
                </c:pt>
                <c:pt idx="2">
                  <c:v>-25.9</c:v>
                </c:pt>
                <c:pt idx="3">
                  <c:v>-24.6</c:v>
                </c:pt>
                <c:pt idx="4">
                  <c:v>-29.2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D6-4E8F-A2EE-AE86F1C50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-79755</c:v>
                </c:pt>
                <c:pt idx="1">
                  <c:v>-152929</c:v>
                </c:pt>
                <c:pt idx="2">
                  <c:v>-102896</c:v>
                </c:pt>
                <c:pt idx="3">
                  <c:v>-134177</c:v>
                </c:pt>
                <c:pt idx="4">
                  <c:v>-113261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3-4D85-A7D5-E7F270D5D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16973</c:v>
                </c:pt>
                <c:pt idx="1">
                  <c:v>5206</c:v>
                </c:pt>
                <c:pt idx="2">
                  <c:v>2220</c:v>
                </c:pt>
                <c:pt idx="3">
                  <c:v>3097</c:v>
                </c:pt>
                <c:pt idx="4">
                  <c:v>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3-4D85-A7D5-E7F270D5D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MR51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兵庫県神戸市　三宮駐車場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Ａ２Ｂ２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25110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121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地下式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55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525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400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代行制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86.3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71.900000000000006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77.5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71.599999999999994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83.2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8.4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6.9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8.8000000000000007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8.1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6.1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153.9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147.19999999999999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123.6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135.19999999999999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137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150.30000000000001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136.1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127.8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146.5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142.69999999999999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3.8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4.0999999999999996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6.6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5.5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4.0999999999999996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161.5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156.5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131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136.80000000000001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145.1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101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105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120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115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-31.4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-59.5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-49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-78.099999999999994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-130.6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-79755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-152929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-102896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-134177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-113261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45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67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56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65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-0.1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-9.8000000000000007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-25.9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-24.6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-29.2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16973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5206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2220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3097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6051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774451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108.2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117.1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145.19999999999999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219.9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107.1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3T5lJzCWoJDvv8TLv/25cZ4de/5HGsQyYBgsCtd64MnwNRYjXG4cEU8yD7EG3WDrGTuBxdBwvOKSY9ZbnnFIfA==" saltValue="ZqWOmoVbVBh9hpRU5Bbcv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102</v>
      </c>
      <c r="AM5" s="47" t="s">
        <v>92</v>
      </c>
      <c r="AN5" s="47" t="s">
        <v>103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104</v>
      </c>
      <c r="AV5" s="47" t="s">
        <v>101</v>
      </c>
      <c r="AW5" s="47" t="s">
        <v>91</v>
      </c>
      <c r="AX5" s="47" t="s">
        <v>92</v>
      </c>
      <c r="AY5" s="47" t="s">
        <v>103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105</v>
      </c>
      <c r="BJ5" s="47" t="s">
        <v>103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101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101</v>
      </c>
      <c r="CD5" s="47" t="s">
        <v>102</v>
      </c>
      <c r="CE5" s="47" t="s">
        <v>105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100</v>
      </c>
      <c r="CP5" s="47" t="s">
        <v>101</v>
      </c>
      <c r="CQ5" s="47" t="s">
        <v>91</v>
      </c>
      <c r="CR5" s="47" t="s">
        <v>106</v>
      </c>
      <c r="CS5" s="47" t="s">
        <v>103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107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101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108</v>
      </c>
      <c r="B6" s="48">
        <f>B8</f>
        <v>2022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兵庫県神戸市</v>
      </c>
      <c r="I6" s="48" t="str">
        <f t="shared" si="1"/>
        <v>三宮駐車場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55</v>
      </c>
      <c r="S6" s="50" t="str">
        <f t="shared" si="1"/>
        <v>公共施設</v>
      </c>
      <c r="T6" s="50" t="str">
        <f t="shared" si="1"/>
        <v>無</v>
      </c>
      <c r="U6" s="51">
        <f t="shared" si="1"/>
        <v>25110</v>
      </c>
      <c r="V6" s="51">
        <f t="shared" si="1"/>
        <v>525</v>
      </c>
      <c r="W6" s="51">
        <f t="shared" si="1"/>
        <v>400</v>
      </c>
      <c r="X6" s="50" t="str">
        <f t="shared" si="1"/>
        <v>代行制</v>
      </c>
      <c r="Y6" s="52">
        <f>IF(Y8="-",NA(),Y8)</f>
        <v>86.3</v>
      </c>
      <c r="Z6" s="52">
        <f t="shared" ref="Z6:AH6" si="2">IF(Z8="-",NA(),Z8)</f>
        <v>71.900000000000006</v>
      </c>
      <c r="AA6" s="52">
        <f t="shared" si="2"/>
        <v>77.5</v>
      </c>
      <c r="AB6" s="52">
        <f t="shared" si="2"/>
        <v>71.599999999999994</v>
      </c>
      <c r="AC6" s="52">
        <f t="shared" si="2"/>
        <v>83.2</v>
      </c>
      <c r="AD6" s="52">
        <f t="shared" si="2"/>
        <v>150.30000000000001</v>
      </c>
      <c r="AE6" s="52">
        <f t="shared" si="2"/>
        <v>136.1</v>
      </c>
      <c r="AF6" s="52">
        <f t="shared" si="2"/>
        <v>127.8</v>
      </c>
      <c r="AG6" s="52">
        <f t="shared" si="2"/>
        <v>146.5</v>
      </c>
      <c r="AH6" s="52">
        <f t="shared" si="2"/>
        <v>142.69999999999999</v>
      </c>
      <c r="AI6" s="49" t="str">
        <f>IF(AI8="-","",IF(AI8="-","【-】","【"&amp;SUBSTITUTE(TEXT(AI8,"#,##0.0"),"-","△")&amp;"】"))</f>
        <v>【676.8】</v>
      </c>
      <c r="AJ6" s="52">
        <f>IF(AJ8="-",NA(),AJ8)</f>
        <v>8.4</v>
      </c>
      <c r="AK6" s="52">
        <f t="shared" ref="AK6:AS6" si="3">IF(AK8="-",NA(),AK8)</f>
        <v>6.9</v>
      </c>
      <c r="AL6" s="52">
        <f t="shared" si="3"/>
        <v>8.8000000000000007</v>
      </c>
      <c r="AM6" s="52">
        <f t="shared" si="3"/>
        <v>8.1</v>
      </c>
      <c r="AN6" s="52">
        <f t="shared" si="3"/>
        <v>6.1</v>
      </c>
      <c r="AO6" s="52">
        <f t="shared" si="3"/>
        <v>3.8</v>
      </c>
      <c r="AP6" s="52">
        <f t="shared" si="3"/>
        <v>4.0999999999999996</v>
      </c>
      <c r="AQ6" s="52">
        <f t="shared" si="3"/>
        <v>6.6</v>
      </c>
      <c r="AR6" s="52">
        <f t="shared" si="3"/>
        <v>5.5</v>
      </c>
      <c r="AS6" s="52">
        <f t="shared" si="3"/>
        <v>4.0999999999999996</v>
      </c>
      <c r="AT6" s="49" t="str">
        <f>IF(AT8="-","",IF(AT8="-","【-】","【"&amp;SUBSTITUTE(TEXT(AT8,"#,##0.0"),"-","△")&amp;"】"))</f>
        <v>【3.6】</v>
      </c>
      <c r="AU6" s="53">
        <f>IF(AU8="-",NA(),AU8)</f>
        <v>101</v>
      </c>
      <c r="AV6" s="53">
        <f t="shared" ref="AV6:BD6" si="4">IF(AV8="-",NA(),AV8)</f>
        <v>105</v>
      </c>
      <c r="AW6" s="53">
        <f t="shared" si="4"/>
        <v>120</v>
      </c>
      <c r="AX6" s="53">
        <f t="shared" si="4"/>
        <v>115</v>
      </c>
      <c r="AY6" s="53">
        <f t="shared" si="4"/>
        <v>0</v>
      </c>
      <c r="AZ6" s="53">
        <f t="shared" si="4"/>
        <v>45</v>
      </c>
      <c r="BA6" s="53">
        <f t="shared" si="4"/>
        <v>45</v>
      </c>
      <c r="BB6" s="53">
        <f t="shared" si="4"/>
        <v>67</v>
      </c>
      <c r="BC6" s="53">
        <f t="shared" si="4"/>
        <v>56</v>
      </c>
      <c r="BD6" s="53">
        <f t="shared" si="4"/>
        <v>65</v>
      </c>
      <c r="BE6" s="51" t="str">
        <f>IF(BE8="-","",IF(BE8="-","【-】","【"&amp;SUBSTITUTE(TEXT(BE8,"#,##0"),"-","△")&amp;"】"))</f>
        <v>【33】</v>
      </c>
      <c r="BF6" s="52">
        <f>IF(BF8="-",NA(),BF8)</f>
        <v>-31.4</v>
      </c>
      <c r="BG6" s="52">
        <f t="shared" ref="BG6:BO6" si="5">IF(BG8="-",NA(),BG8)</f>
        <v>-59.5</v>
      </c>
      <c r="BH6" s="52">
        <f t="shared" si="5"/>
        <v>-49</v>
      </c>
      <c r="BI6" s="52">
        <f t="shared" si="5"/>
        <v>-78.099999999999994</v>
      </c>
      <c r="BJ6" s="52">
        <f t="shared" si="5"/>
        <v>-130.6</v>
      </c>
      <c r="BK6" s="52">
        <f t="shared" si="5"/>
        <v>-0.1</v>
      </c>
      <c r="BL6" s="52">
        <f t="shared" si="5"/>
        <v>-9.8000000000000007</v>
      </c>
      <c r="BM6" s="52">
        <f t="shared" si="5"/>
        <v>-25.9</v>
      </c>
      <c r="BN6" s="52">
        <f t="shared" si="5"/>
        <v>-24.6</v>
      </c>
      <c r="BO6" s="52">
        <f t="shared" si="5"/>
        <v>-29.2</v>
      </c>
      <c r="BP6" s="49" t="str">
        <f>IF(BP8="-","",IF(BP8="-","【-】","【"&amp;SUBSTITUTE(TEXT(BP8,"#,##0.0"),"-","△")&amp;"】"))</f>
        <v>【12.8】</v>
      </c>
      <c r="BQ6" s="53">
        <f>IF(BQ8="-",NA(),BQ8)</f>
        <v>-79755</v>
      </c>
      <c r="BR6" s="53">
        <f t="shared" ref="BR6:BZ6" si="6">IF(BR8="-",NA(),BR8)</f>
        <v>-152929</v>
      </c>
      <c r="BS6" s="53">
        <f t="shared" si="6"/>
        <v>-102896</v>
      </c>
      <c r="BT6" s="53">
        <f t="shared" si="6"/>
        <v>-134177</v>
      </c>
      <c r="BU6" s="53">
        <f t="shared" si="6"/>
        <v>-113261</v>
      </c>
      <c r="BV6" s="53">
        <f t="shared" si="6"/>
        <v>16973</v>
      </c>
      <c r="BW6" s="53">
        <f t="shared" si="6"/>
        <v>5206</v>
      </c>
      <c r="BX6" s="53">
        <f t="shared" si="6"/>
        <v>2220</v>
      </c>
      <c r="BY6" s="53">
        <f t="shared" si="6"/>
        <v>3097</v>
      </c>
      <c r="BZ6" s="53">
        <f t="shared" si="6"/>
        <v>6051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0</v>
      </c>
      <c r="CN6" s="51">
        <f t="shared" si="7"/>
        <v>774451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108.2</v>
      </c>
      <c r="DF6" s="52">
        <f t="shared" si="8"/>
        <v>117.1</v>
      </c>
      <c r="DG6" s="52">
        <f t="shared" si="8"/>
        <v>145.19999999999999</v>
      </c>
      <c r="DH6" s="52">
        <f t="shared" si="8"/>
        <v>219.9</v>
      </c>
      <c r="DI6" s="52">
        <f t="shared" si="8"/>
        <v>107.1</v>
      </c>
      <c r="DJ6" s="49" t="str">
        <f>IF(DJ8="-","",IF(DJ8="-","【-】","【"&amp;SUBSTITUTE(TEXT(DJ8,"#,##0.0"),"-","△")&amp;"】"))</f>
        <v>【72.2】</v>
      </c>
      <c r="DK6" s="52">
        <f>IF(DK8="-",NA(),DK8)</f>
        <v>153.9</v>
      </c>
      <c r="DL6" s="52">
        <f t="shared" ref="DL6:DT6" si="9">IF(DL8="-",NA(),DL8)</f>
        <v>147.19999999999999</v>
      </c>
      <c r="DM6" s="52">
        <f t="shared" si="9"/>
        <v>123.6</v>
      </c>
      <c r="DN6" s="52">
        <f t="shared" si="9"/>
        <v>135.19999999999999</v>
      </c>
      <c r="DO6" s="52">
        <f t="shared" si="9"/>
        <v>137</v>
      </c>
      <c r="DP6" s="52">
        <f t="shared" si="9"/>
        <v>161.5</v>
      </c>
      <c r="DQ6" s="52">
        <f t="shared" si="9"/>
        <v>156.5</v>
      </c>
      <c r="DR6" s="52">
        <f t="shared" si="9"/>
        <v>131</v>
      </c>
      <c r="DS6" s="52">
        <f t="shared" si="9"/>
        <v>136.80000000000001</v>
      </c>
      <c r="DT6" s="52">
        <f t="shared" si="9"/>
        <v>145.1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111</v>
      </c>
      <c r="B7" s="48">
        <f t="shared" ref="B7:X7" si="10">B8</f>
        <v>2022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兵庫県　神戸市</v>
      </c>
      <c r="I7" s="48" t="str">
        <f t="shared" si="10"/>
        <v>三宮駐車場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55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25110</v>
      </c>
      <c r="V7" s="51">
        <f t="shared" si="10"/>
        <v>525</v>
      </c>
      <c r="W7" s="51">
        <f t="shared" si="10"/>
        <v>400</v>
      </c>
      <c r="X7" s="50" t="str">
        <f t="shared" si="10"/>
        <v>代行制</v>
      </c>
      <c r="Y7" s="52">
        <f>Y8</f>
        <v>86.3</v>
      </c>
      <c r="Z7" s="52">
        <f t="shared" ref="Z7:AH7" si="11">Z8</f>
        <v>71.900000000000006</v>
      </c>
      <c r="AA7" s="52">
        <f t="shared" si="11"/>
        <v>77.5</v>
      </c>
      <c r="AB7" s="52">
        <f t="shared" si="11"/>
        <v>71.599999999999994</v>
      </c>
      <c r="AC7" s="52">
        <f t="shared" si="11"/>
        <v>83.2</v>
      </c>
      <c r="AD7" s="52">
        <f t="shared" si="11"/>
        <v>150.30000000000001</v>
      </c>
      <c r="AE7" s="52">
        <f t="shared" si="11"/>
        <v>136.1</v>
      </c>
      <c r="AF7" s="52">
        <f t="shared" si="11"/>
        <v>127.8</v>
      </c>
      <c r="AG7" s="52">
        <f t="shared" si="11"/>
        <v>146.5</v>
      </c>
      <c r="AH7" s="52">
        <f t="shared" si="11"/>
        <v>142.69999999999999</v>
      </c>
      <c r="AI7" s="49"/>
      <c r="AJ7" s="52">
        <f>AJ8</f>
        <v>8.4</v>
      </c>
      <c r="AK7" s="52">
        <f t="shared" ref="AK7:AS7" si="12">AK8</f>
        <v>6.9</v>
      </c>
      <c r="AL7" s="52">
        <f t="shared" si="12"/>
        <v>8.8000000000000007</v>
      </c>
      <c r="AM7" s="52">
        <f t="shared" si="12"/>
        <v>8.1</v>
      </c>
      <c r="AN7" s="52">
        <f t="shared" si="12"/>
        <v>6.1</v>
      </c>
      <c r="AO7" s="52">
        <f t="shared" si="12"/>
        <v>3.8</v>
      </c>
      <c r="AP7" s="52">
        <f t="shared" si="12"/>
        <v>4.0999999999999996</v>
      </c>
      <c r="AQ7" s="52">
        <f t="shared" si="12"/>
        <v>6.6</v>
      </c>
      <c r="AR7" s="52">
        <f t="shared" si="12"/>
        <v>5.5</v>
      </c>
      <c r="AS7" s="52">
        <f t="shared" si="12"/>
        <v>4.0999999999999996</v>
      </c>
      <c r="AT7" s="49"/>
      <c r="AU7" s="53">
        <f>AU8</f>
        <v>101</v>
      </c>
      <c r="AV7" s="53">
        <f t="shared" ref="AV7:BD7" si="13">AV8</f>
        <v>105</v>
      </c>
      <c r="AW7" s="53">
        <f t="shared" si="13"/>
        <v>120</v>
      </c>
      <c r="AX7" s="53">
        <f t="shared" si="13"/>
        <v>115</v>
      </c>
      <c r="AY7" s="53">
        <f t="shared" si="13"/>
        <v>0</v>
      </c>
      <c r="AZ7" s="53">
        <f t="shared" si="13"/>
        <v>45</v>
      </c>
      <c r="BA7" s="53">
        <f t="shared" si="13"/>
        <v>45</v>
      </c>
      <c r="BB7" s="53">
        <f t="shared" si="13"/>
        <v>67</v>
      </c>
      <c r="BC7" s="53">
        <f t="shared" si="13"/>
        <v>56</v>
      </c>
      <c r="BD7" s="53">
        <f t="shared" si="13"/>
        <v>65</v>
      </c>
      <c r="BE7" s="51"/>
      <c r="BF7" s="52">
        <f>BF8</f>
        <v>-31.4</v>
      </c>
      <c r="BG7" s="52">
        <f t="shared" ref="BG7:BO7" si="14">BG8</f>
        <v>-59.5</v>
      </c>
      <c r="BH7" s="52">
        <f t="shared" si="14"/>
        <v>-49</v>
      </c>
      <c r="BI7" s="52">
        <f t="shared" si="14"/>
        <v>-78.099999999999994</v>
      </c>
      <c r="BJ7" s="52">
        <f t="shared" si="14"/>
        <v>-130.6</v>
      </c>
      <c r="BK7" s="52">
        <f t="shared" si="14"/>
        <v>-0.1</v>
      </c>
      <c r="BL7" s="52">
        <f t="shared" si="14"/>
        <v>-9.8000000000000007</v>
      </c>
      <c r="BM7" s="52">
        <f t="shared" si="14"/>
        <v>-25.9</v>
      </c>
      <c r="BN7" s="52">
        <f t="shared" si="14"/>
        <v>-24.6</v>
      </c>
      <c r="BO7" s="52">
        <f t="shared" si="14"/>
        <v>-29.2</v>
      </c>
      <c r="BP7" s="49"/>
      <c r="BQ7" s="53">
        <f>BQ8</f>
        <v>-79755</v>
      </c>
      <c r="BR7" s="53">
        <f t="shared" ref="BR7:BZ7" si="15">BR8</f>
        <v>-152929</v>
      </c>
      <c r="BS7" s="53">
        <f t="shared" si="15"/>
        <v>-102896</v>
      </c>
      <c r="BT7" s="53">
        <f t="shared" si="15"/>
        <v>-134177</v>
      </c>
      <c r="BU7" s="53">
        <f t="shared" si="15"/>
        <v>-113261</v>
      </c>
      <c r="BV7" s="53">
        <f t="shared" si="15"/>
        <v>16973</v>
      </c>
      <c r="BW7" s="53">
        <f t="shared" si="15"/>
        <v>5206</v>
      </c>
      <c r="BX7" s="53">
        <f t="shared" si="15"/>
        <v>2220</v>
      </c>
      <c r="BY7" s="53">
        <f t="shared" si="15"/>
        <v>3097</v>
      </c>
      <c r="BZ7" s="53">
        <f t="shared" si="15"/>
        <v>6051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110</v>
      </c>
      <c r="CL7" s="49"/>
      <c r="CM7" s="51">
        <f>CM8</f>
        <v>0</v>
      </c>
      <c r="CN7" s="51">
        <f>CN8</f>
        <v>774451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110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108.2</v>
      </c>
      <c r="DF7" s="52">
        <f t="shared" si="16"/>
        <v>117.1</v>
      </c>
      <c r="DG7" s="52">
        <f t="shared" si="16"/>
        <v>145.19999999999999</v>
      </c>
      <c r="DH7" s="52">
        <f t="shared" si="16"/>
        <v>219.9</v>
      </c>
      <c r="DI7" s="52">
        <f t="shared" si="16"/>
        <v>107.1</v>
      </c>
      <c r="DJ7" s="49"/>
      <c r="DK7" s="52">
        <f>DK8</f>
        <v>153.9</v>
      </c>
      <c r="DL7" s="52">
        <f t="shared" ref="DL7:DT7" si="17">DL8</f>
        <v>147.19999999999999</v>
      </c>
      <c r="DM7" s="52">
        <f t="shared" si="17"/>
        <v>123.6</v>
      </c>
      <c r="DN7" s="52">
        <f t="shared" si="17"/>
        <v>135.19999999999999</v>
      </c>
      <c r="DO7" s="52">
        <f t="shared" si="17"/>
        <v>137</v>
      </c>
      <c r="DP7" s="52">
        <f t="shared" si="17"/>
        <v>161.5</v>
      </c>
      <c r="DQ7" s="52">
        <f t="shared" si="17"/>
        <v>156.5</v>
      </c>
      <c r="DR7" s="52">
        <f t="shared" si="17"/>
        <v>131</v>
      </c>
      <c r="DS7" s="52">
        <f t="shared" si="17"/>
        <v>136.80000000000001</v>
      </c>
      <c r="DT7" s="52">
        <f t="shared" si="17"/>
        <v>145.1</v>
      </c>
      <c r="DU7" s="49"/>
    </row>
    <row r="8" spans="1:125" s="54" customFormat="1" x14ac:dyDescent="0.15">
      <c r="A8" s="37"/>
      <c r="B8" s="55">
        <v>2022</v>
      </c>
      <c r="C8" s="55">
        <v>281000</v>
      </c>
      <c r="D8" s="55">
        <v>47</v>
      </c>
      <c r="E8" s="55">
        <v>14</v>
      </c>
      <c r="F8" s="55">
        <v>0</v>
      </c>
      <c r="G8" s="55">
        <v>1</v>
      </c>
      <c r="H8" s="55" t="s">
        <v>113</v>
      </c>
      <c r="I8" s="55" t="s">
        <v>114</v>
      </c>
      <c r="J8" s="55" t="s">
        <v>115</v>
      </c>
      <c r="K8" s="55" t="s">
        <v>116</v>
      </c>
      <c r="L8" s="55" t="s">
        <v>117</v>
      </c>
      <c r="M8" s="55" t="s">
        <v>118</v>
      </c>
      <c r="N8" s="55" t="s">
        <v>119</v>
      </c>
      <c r="O8" s="56" t="s">
        <v>120</v>
      </c>
      <c r="P8" s="57" t="s">
        <v>121</v>
      </c>
      <c r="Q8" s="57" t="s">
        <v>122</v>
      </c>
      <c r="R8" s="58">
        <v>55</v>
      </c>
      <c r="S8" s="57" t="s">
        <v>123</v>
      </c>
      <c r="T8" s="57" t="s">
        <v>124</v>
      </c>
      <c r="U8" s="58">
        <v>25110</v>
      </c>
      <c r="V8" s="58">
        <v>525</v>
      </c>
      <c r="W8" s="58">
        <v>400</v>
      </c>
      <c r="X8" s="57" t="s">
        <v>125</v>
      </c>
      <c r="Y8" s="59">
        <v>86.3</v>
      </c>
      <c r="Z8" s="59">
        <v>71.900000000000006</v>
      </c>
      <c r="AA8" s="59">
        <v>77.5</v>
      </c>
      <c r="AB8" s="59">
        <v>71.599999999999994</v>
      </c>
      <c r="AC8" s="59">
        <v>83.2</v>
      </c>
      <c r="AD8" s="59">
        <v>150.30000000000001</v>
      </c>
      <c r="AE8" s="59">
        <v>136.1</v>
      </c>
      <c r="AF8" s="59">
        <v>127.8</v>
      </c>
      <c r="AG8" s="59">
        <v>146.5</v>
      </c>
      <c r="AH8" s="59">
        <v>142.69999999999999</v>
      </c>
      <c r="AI8" s="56">
        <v>676.8</v>
      </c>
      <c r="AJ8" s="59">
        <v>8.4</v>
      </c>
      <c r="AK8" s="59">
        <v>6.9</v>
      </c>
      <c r="AL8" s="59">
        <v>8.8000000000000007</v>
      </c>
      <c r="AM8" s="59">
        <v>8.1</v>
      </c>
      <c r="AN8" s="59">
        <v>6.1</v>
      </c>
      <c r="AO8" s="59">
        <v>3.8</v>
      </c>
      <c r="AP8" s="59">
        <v>4.0999999999999996</v>
      </c>
      <c r="AQ8" s="59">
        <v>6.6</v>
      </c>
      <c r="AR8" s="59">
        <v>5.5</v>
      </c>
      <c r="AS8" s="59">
        <v>4.0999999999999996</v>
      </c>
      <c r="AT8" s="56">
        <v>3.6</v>
      </c>
      <c r="AU8" s="60">
        <v>101</v>
      </c>
      <c r="AV8" s="60">
        <v>105</v>
      </c>
      <c r="AW8" s="60">
        <v>120</v>
      </c>
      <c r="AX8" s="60">
        <v>115</v>
      </c>
      <c r="AY8" s="60">
        <v>0</v>
      </c>
      <c r="AZ8" s="60">
        <v>45</v>
      </c>
      <c r="BA8" s="60">
        <v>45</v>
      </c>
      <c r="BB8" s="60">
        <v>67</v>
      </c>
      <c r="BC8" s="60">
        <v>56</v>
      </c>
      <c r="BD8" s="60">
        <v>65</v>
      </c>
      <c r="BE8" s="60">
        <v>33</v>
      </c>
      <c r="BF8" s="59">
        <v>-31.4</v>
      </c>
      <c r="BG8" s="59">
        <v>-59.5</v>
      </c>
      <c r="BH8" s="59">
        <v>-49</v>
      </c>
      <c r="BI8" s="59">
        <v>-78.099999999999994</v>
      </c>
      <c r="BJ8" s="59">
        <v>-130.6</v>
      </c>
      <c r="BK8" s="59">
        <v>-0.1</v>
      </c>
      <c r="BL8" s="59">
        <v>-9.8000000000000007</v>
      </c>
      <c r="BM8" s="59">
        <v>-25.9</v>
      </c>
      <c r="BN8" s="59">
        <v>-24.6</v>
      </c>
      <c r="BO8" s="59">
        <v>-29.2</v>
      </c>
      <c r="BP8" s="56">
        <v>12.8</v>
      </c>
      <c r="BQ8" s="60">
        <v>-79755</v>
      </c>
      <c r="BR8" s="60">
        <v>-152929</v>
      </c>
      <c r="BS8" s="60">
        <v>-102896</v>
      </c>
      <c r="BT8" s="61">
        <v>-134177</v>
      </c>
      <c r="BU8" s="61">
        <v>-113261</v>
      </c>
      <c r="BV8" s="60">
        <v>16973</v>
      </c>
      <c r="BW8" s="60">
        <v>5206</v>
      </c>
      <c r="BX8" s="60">
        <v>2220</v>
      </c>
      <c r="BY8" s="60">
        <v>3097</v>
      </c>
      <c r="BZ8" s="60">
        <v>6051</v>
      </c>
      <c r="CA8" s="58">
        <v>10556</v>
      </c>
      <c r="CB8" s="59" t="s">
        <v>117</v>
      </c>
      <c r="CC8" s="59" t="s">
        <v>117</v>
      </c>
      <c r="CD8" s="59" t="s">
        <v>117</v>
      </c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6" t="s">
        <v>117</v>
      </c>
      <c r="CM8" s="58">
        <v>0</v>
      </c>
      <c r="CN8" s="58">
        <v>774451</v>
      </c>
      <c r="CO8" s="59" t="s">
        <v>117</v>
      </c>
      <c r="CP8" s="59" t="s">
        <v>117</v>
      </c>
      <c r="CQ8" s="59" t="s">
        <v>117</v>
      </c>
      <c r="CR8" s="59" t="s">
        <v>117</v>
      </c>
      <c r="CS8" s="59" t="s">
        <v>117</v>
      </c>
      <c r="CT8" s="59" t="s">
        <v>117</v>
      </c>
      <c r="CU8" s="59" t="s">
        <v>117</v>
      </c>
      <c r="CV8" s="59" t="s">
        <v>117</v>
      </c>
      <c r="CW8" s="59" t="s">
        <v>117</v>
      </c>
      <c r="CX8" s="59" t="s">
        <v>117</v>
      </c>
      <c r="CY8" s="56" t="s">
        <v>117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108.2</v>
      </c>
      <c r="DF8" s="59">
        <v>117.1</v>
      </c>
      <c r="DG8" s="59">
        <v>145.19999999999999</v>
      </c>
      <c r="DH8" s="59">
        <v>219.9</v>
      </c>
      <c r="DI8" s="59">
        <v>107.1</v>
      </c>
      <c r="DJ8" s="56">
        <v>72.2</v>
      </c>
      <c r="DK8" s="59">
        <v>153.9</v>
      </c>
      <c r="DL8" s="59">
        <v>147.19999999999999</v>
      </c>
      <c r="DM8" s="59">
        <v>123.6</v>
      </c>
      <c r="DN8" s="59">
        <v>135.19999999999999</v>
      </c>
      <c r="DO8" s="59">
        <v>137</v>
      </c>
      <c r="DP8" s="59">
        <v>161.5</v>
      </c>
      <c r="DQ8" s="59">
        <v>156.5</v>
      </c>
      <c r="DR8" s="59">
        <v>131</v>
      </c>
      <c r="DS8" s="59">
        <v>136.80000000000001</v>
      </c>
      <c r="DT8" s="59">
        <v>145.1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2024-01-11T00:13:01Z</dcterms:created>
  <dcterms:modified xsi:type="dcterms:W3CDTF">2024-01-26T05:44:42Z</dcterms:modified>
  <cp:category/>
</cp:coreProperties>
</file>