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12_建設局\07_道路計画課\02_計画係（自転車）\01_駐車場\01_令和５年度\02_照会回答・要望・依頼\03_決算・発注予定\29_公営企業に係る経営比較分析表（令和４年度決算）の分析等について\02_回答\"/>
    </mc:Choice>
  </mc:AlternateContent>
  <workbookProtection workbookAlgorithmName="SHA-512" workbookHashValue="MicKP2nEzWOjkJ40kT04LXto5LUKyVI1gLpreKavnZKRaFYVJ+LghqEfQdAKz70tID85L6uLjxfFxSHgI5qBjQ==" workbookSaltValue="x+O6R74UJEK5k0j0bHBgt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IT76" i="4"/>
  <c r="CS51" i="4"/>
  <c r="HJ30" i="4"/>
  <c r="CS30" i="4"/>
  <c r="MA30" i="4"/>
  <c r="BZ76" i="4"/>
  <c r="HJ51" i="4"/>
  <c r="C11" i="5"/>
  <c r="D11" i="5"/>
  <c r="E11" i="5"/>
  <c r="B11" i="5"/>
  <c r="LT76" i="4" l="1"/>
  <c r="GQ51" i="4"/>
  <c r="LH30" i="4"/>
  <c r="IE76" i="4"/>
  <c r="BZ51" i="4"/>
  <c r="LH51" i="4"/>
  <c r="GQ30" i="4"/>
  <c r="BZ30" i="4"/>
  <c r="BK76" i="4"/>
  <c r="FX30" i="4"/>
  <c r="AV76" i="4"/>
  <c r="KO51" i="4"/>
  <c r="KO30" i="4"/>
  <c r="HP76" i="4"/>
  <c r="BG30" i="4"/>
  <c r="LE76" i="4"/>
  <c r="FX51" i="4"/>
  <c r="BG51" i="4"/>
  <c r="AN30" i="4"/>
  <c r="AG76" i="4"/>
  <c r="JV51" i="4"/>
  <c r="JV30" i="4"/>
  <c r="HA76" i="4"/>
  <c r="AN51" i="4"/>
  <c r="FE30" i="4"/>
  <c r="KP76" i="4"/>
  <c r="FE51" i="4"/>
  <c r="EL51" i="4"/>
  <c r="GL76" i="4"/>
  <c r="U51" i="4"/>
  <c r="EL30" i="4"/>
  <c r="U30" i="4"/>
  <c r="R76" i="4"/>
  <c r="JC51" i="4"/>
  <c r="KA76" i="4"/>
  <c r="JC30" i="4"/>
</calcChain>
</file>

<file path=xl/sharedStrings.xml><?xml version="1.0" encoding="utf-8"?>
<sst xmlns="http://schemas.openxmlformats.org/spreadsheetml/2006/main" count="278" uniqueCount="136">
  <si>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</si>
  <si>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</si>
  <si>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</si>
  <si>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</si>
  <si>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</si>
  <si>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</si>
  <si>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</si>
  <si>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</si>
  <si>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</si>
  <si>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</si>
  <si>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</si>
  <si>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</si>
  <si>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</si>
  <si>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</si>
  <si>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</si>
  <si>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</si>
  <si>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</si>
  <si>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</si>
  <si>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</si>
  <si>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</si>
  <si>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</si>
  <si>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</si>
  <si>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</si>
  <si>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</si>
  <si>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</si>
  <si>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</si>
  <si>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</si>
  <si>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</si>
  <si>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</si>
  <si>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</si>
  <si>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</si>
  <si>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</si>
  <si>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</si>
  <si>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</si>
  <si>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</si>
  <si>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</si>
  <si>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</si>
  <si>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</si>
  <si>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</si>
  <si>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</si>
  <si>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</si>
  <si>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</si>
  <si>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</si>
  <si>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</si>
  <si>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</si>
  <si>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</si>
  <si>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</si>
  <si>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</si>
  <si>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</si>
  <si>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</si>
  <si>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</si>
  <si>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</si>
  <si>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</si>
  <si>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</si>
  <si>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</si>
  <si>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</si>
  <si>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</si>
  <si>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</si>
  <si>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</si>
  <si>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</si>
  <si>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</si>
  <si>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</si>
  <si>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</si>
  <si>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</si>
  <si>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</si>
  <si>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</si>
  <si>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</si>
  <si>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</si>
  <si>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</si>
  <si>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</si>
  <si>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</si>
  <si>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</si>
  <si>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</si>
  <si>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</si>
  <si>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</si>
  <si>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</si>
  <si>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</si>
  <si>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</si>
  <si>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</si>
  <si>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</si>
  <si>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</si>
  <si>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</si>
  <si>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</si>
  <si>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</si>
  <si>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</si>
  <si>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</si>
  <si>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</si>
  <si>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</si>
  <si>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</si>
  <si>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</si>
  <si>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</si>
  <si>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</si>
  <si>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</si>
  <si>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</si>
  <si>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</si>
  <si>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</si>
  <si>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</si>
  <si>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</si>
  <si>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</si>
  <si>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</si>
  <si>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</si>
  <si>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</si>
  <si>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当該値(N-3)</t>
    <phoneticPr fontId="5"/>
  </si>
  <si>
    <t>当該値(N-1)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</si>
  <si>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</si>
  <si>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</si>
  <si>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</si>
  <si>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</si>
  <si>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</si>
  <si>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</si>
  <si>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</si>
  <si>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</si>
  <si>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</si>
  <si>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</si>
  <si>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兵庫県　神戸市</t>
  </si>
  <si>
    <t>新長田駐車場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</si>
  <si>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</si>
  <si>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</si>
  <si>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</si>
  <si>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</si>
  <si>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</si>
  <si>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</si>
  <si>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</si>
  <si>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</si>
  <si>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</si>
  <si>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</si>
  <si>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</si>
  <si>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</si>
  <si>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</si>
  <si>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</si>
  <si>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</si>
  <si>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</si>
  <si>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⑧設備投資見込額は平均的である。
⑩企業債残高対料金収入比率は平成29年度より0である。</t>
    <phoneticPr fontId="5"/>
  </si>
  <si>
    <t>⑪稼働率は前年度に引き続き微増したが、類似施設の平均値を下回った。供用開始時と比べ、近隣に駐車場が増えたことが原因と考えられる。</t>
    <rPh sb="5" eb="8">
      <t>ゼンネンド</t>
    </rPh>
    <rPh sb="9" eb="10">
      <t>ヒ</t>
    </rPh>
    <rPh sb="11" eb="12">
      <t>ツヅ</t>
    </rPh>
    <rPh sb="13" eb="14">
      <t>ビ</t>
    </rPh>
    <rPh sb="14" eb="15">
      <t>ゾウ</t>
    </rPh>
    <phoneticPr fontId="5"/>
  </si>
  <si>
    <t>今後、料金収入の大幅な増加は見込めないことから、管理方法のあり方を検討し、経営状況の改善に努めていく。</t>
    <phoneticPr fontId="5"/>
  </si>
  <si>
    <t>①収益的収支比率は前年度より微減しており、100%を下回る赤字である。
④売上高GOP比率は昨年度より微増したが、類似施設の平均値を大きく下回った。
⑤EBITDAは前年度より微減し、平均値を大きく下回った。
料金収入は前年度より回復している。
今後、新長田駅周辺は料金収入の大幅な増加は見込めないことから、管理方法のあり方を検討し、経営状況の改善に努めていく。</t>
    <rPh sb="15" eb="16">
      <t>ゲン</t>
    </rPh>
    <rPh sb="51" eb="53">
      <t>ビゾウ</t>
    </rPh>
    <rPh sb="66" eb="67">
      <t>オオ</t>
    </rPh>
    <rPh sb="83" eb="86">
      <t>ゼンネンド</t>
    </rPh>
    <rPh sb="88" eb="90">
      <t>ビゲン</t>
    </rPh>
    <rPh sb="92" eb="95">
      <t>ヘイキンチ</t>
    </rPh>
    <rPh sb="105" eb="109">
      <t>リョウキンシュウニュウ</t>
    </rPh>
    <rPh sb="110" eb="113">
      <t>ゼンネンド</t>
    </rPh>
    <rPh sb="115" eb="117">
      <t>カイフク</t>
    </rPh>
    <rPh sb="123" eb="125">
      <t>コンゴ</t>
    </rPh>
    <rPh sb="133" eb="137">
      <t>リョウキンシュウニュウ</t>
    </rPh>
    <rPh sb="138" eb="140">
      <t>オオハバ</t>
    </rPh>
    <rPh sb="141" eb="143">
      <t>ゾウカ</t>
    </rPh>
    <rPh sb="144" eb="146">
      <t>ミコ</t>
    </rPh>
    <rPh sb="154" eb="158">
      <t>カンリホウホウ</t>
    </rPh>
    <rPh sb="161" eb="162">
      <t>カタ</t>
    </rPh>
    <rPh sb="163" eb="165">
      <t>ケントウ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</si>
</sst>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58.5</c:v>
                </c:pt>
                <c:pt idx="1">
                  <c:v>73</c:v>
                </c:pt>
                <c:pt idx="2">
                  <c:v>61.2</c:v>
                </c:pt>
                <c:pt idx="3">
                  <c:v>65.2</c:v>
                </c:pt>
                <c:pt idx="4">
                  <c:v>56.4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9-479D-8931-82FB7CFDA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123.6</c:v>
                </c:pt>
                <c:pt idx="1">
                  <c:v>121.8</c:v>
                </c:pt>
                <c:pt idx="2">
                  <c:v>111.3</c:v>
                </c:pt>
                <c:pt idx="3">
                  <c:v>158.80000000000001</c:v>
                </c:pt>
                <c:pt idx="4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F9-479D-8931-82FB7CFDA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7-489D-93F4-44F616966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178.3</c:v>
                </c:pt>
                <c:pt idx="1">
                  <c:v>163.69999999999999</c:v>
                </c:pt>
                <c:pt idx="2">
                  <c:v>88</c:v>
                </c:pt>
                <c:pt idx="3">
                  <c:v>77.3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7-489D-93F4-44F616966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B9E-4627-B86A-E75B1A349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9E-4627-B86A-E75B1A349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DB5-45DB-9EEF-977AD0BE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5-45DB-9EEF-977AD0BE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B-4B84-90B9-B9CB8C684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11.2</c:v>
                </c:pt>
                <c:pt idx="1">
                  <c:v>6.5</c:v>
                </c:pt>
                <c:pt idx="2">
                  <c:v>10.1</c:v>
                </c:pt>
                <c:pt idx="3">
                  <c:v>8.6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6B-4B84-90B9-B9CB8C684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6-4089-9CEB-C991E22CF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103</c:v>
                </c:pt>
                <c:pt idx="1">
                  <c:v>54</c:v>
                </c:pt>
                <c:pt idx="2">
                  <c:v>654</c:v>
                </c:pt>
                <c:pt idx="3">
                  <c:v>2466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E6-4089-9CEB-C991E22CF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128.6</c:v>
                </c:pt>
                <c:pt idx="1">
                  <c:v>122.7</c:v>
                </c:pt>
                <c:pt idx="2">
                  <c:v>104.1</c:v>
                </c:pt>
                <c:pt idx="3">
                  <c:v>109.5</c:v>
                </c:pt>
                <c:pt idx="4">
                  <c:v>113.6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0-4051-9809-641832715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184.2</c:v>
                </c:pt>
                <c:pt idx="2">
                  <c:v>153.80000000000001</c:v>
                </c:pt>
                <c:pt idx="3">
                  <c:v>163.5</c:v>
                </c:pt>
                <c:pt idx="4">
                  <c:v>178.3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60-4051-9809-641832715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-74.099999999999994</c:v>
                </c:pt>
                <c:pt idx="1">
                  <c:v>-40.5</c:v>
                </c:pt>
                <c:pt idx="2">
                  <c:v>-66.900000000000006</c:v>
                </c:pt>
                <c:pt idx="3">
                  <c:v>-58.3</c:v>
                </c:pt>
                <c:pt idx="4">
                  <c:v>-54.6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B0-4372-80AF-0BFF865BE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8.9</c:v>
                </c:pt>
                <c:pt idx="1">
                  <c:v>2.2000000000000002</c:v>
                </c:pt>
                <c:pt idx="2">
                  <c:v>-81</c:v>
                </c:pt>
                <c:pt idx="3">
                  <c:v>-25.1</c:v>
                </c:pt>
                <c:pt idx="4">
                  <c:v>-18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0-4372-80AF-0BFF865BE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-28646</c:v>
                </c:pt>
                <c:pt idx="1">
                  <c:v>-14566</c:v>
                </c:pt>
                <c:pt idx="2">
                  <c:v>-20843</c:v>
                </c:pt>
                <c:pt idx="3">
                  <c:v>-19112</c:v>
                </c:pt>
                <c:pt idx="4">
                  <c:v>-20382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1-4B56-A6B1-EDC3A7708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18961</c:v>
                </c:pt>
                <c:pt idx="1">
                  <c:v>16100</c:v>
                </c:pt>
                <c:pt idx="2">
                  <c:v>4836</c:v>
                </c:pt>
                <c:pt idx="3">
                  <c:v>37213</c:v>
                </c:pt>
                <c:pt idx="4">
                  <c:v>17293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1-4B56-A6B1-EDC3A7708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KO58" zoomScale="80" zoomScaleNormal="8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兵庫県神戸市　新長田駐車場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Ａ２Ｂ１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駅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9414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122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地下式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48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220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200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代行制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58.5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73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61.2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65.2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56.4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128.6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122.7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104.1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109.5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113.6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123.6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121.8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111.3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158.80000000000001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120.9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11.2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6.5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10.1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8.6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7.6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184.2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184.2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153.80000000000001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163.5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178.3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-74.099999999999994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-40.5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-66.900000000000006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-58.3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-54.6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-28646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-14566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-20843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-19112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-20382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103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54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654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2466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58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8.9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2.2000000000000002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-81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-25.1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-18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18961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16100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4836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37213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17293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164185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178.3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163.69999999999999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88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77.3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51.8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zP4kcqjRJZwdctgCbUFxIkjkoVctXN8fVJSS5fruMPRiMSKxotAwRHFNMSh++AnaVOUwocJXQOLg6KSWnD+8KA==" saltValue="Gj6BG7Ref+qmQpM0OfDsq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90</v>
      </c>
      <c r="AM5" s="47" t="s">
        <v>101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102</v>
      </c>
      <c r="AW5" s="47" t="s">
        <v>90</v>
      </c>
      <c r="AX5" s="47" t="s">
        <v>103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99</v>
      </c>
      <c r="BG5" s="47" t="s">
        <v>104</v>
      </c>
      <c r="BH5" s="47" t="s">
        <v>90</v>
      </c>
      <c r="BI5" s="47" t="s">
        <v>103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99</v>
      </c>
      <c r="BR5" s="47" t="s">
        <v>104</v>
      </c>
      <c r="BS5" s="47" t="s">
        <v>90</v>
      </c>
      <c r="BT5" s="47" t="s">
        <v>105</v>
      </c>
      <c r="BU5" s="47" t="s">
        <v>106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99</v>
      </c>
      <c r="CC5" s="47" t="s">
        <v>104</v>
      </c>
      <c r="CD5" s="47" t="s">
        <v>90</v>
      </c>
      <c r="CE5" s="47" t="s">
        <v>103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104</v>
      </c>
      <c r="CQ5" s="47" t="s">
        <v>90</v>
      </c>
      <c r="CR5" s="47" t="s">
        <v>103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99</v>
      </c>
      <c r="DA5" s="47" t="s">
        <v>104</v>
      </c>
      <c r="DB5" s="47" t="s">
        <v>90</v>
      </c>
      <c r="DC5" s="47" t="s">
        <v>103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99</v>
      </c>
      <c r="DL5" s="47" t="s">
        <v>89</v>
      </c>
      <c r="DM5" s="47" t="s">
        <v>107</v>
      </c>
      <c r="DN5" s="47" t="s">
        <v>101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108</v>
      </c>
      <c r="B6" s="48">
        <f>B8</f>
        <v>2022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6</v>
      </c>
      <c r="H6" s="48" t="str">
        <f>SUBSTITUTE(H8,"　","")</f>
        <v>兵庫県神戸市</v>
      </c>
      <c r="I6" s="48" t="str">
        <f t="shared" si="1"/>
        <v>新長田駐車場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48</v>
      </c>
      <c r="S6" s="50" t="str">
        <f t="shared" si="1"/>
        <v>駅</v>
      </c>
      <c r="T6" s="50" t="str">
        <f t="shared" si="1"/>
        <v>無</v>
      </c>
      <c r="U6" s="51">
        <f t="shared" si="1"/>
        <v>9414</v>
      </c>
      <c r="V6" s="51">
        <f t="shared" si="1"/>
        <v>220</v>
      </c>
      <c r="W6" s="51">
        <f t="shared" si="1"/>
        <v>200</v>
      </c>
      <c r="X6" s="50" t="str">
        <f t="shared" si="1"/>
        <v>代行制</v>
      </c>
      <c r="Y6" s="52">
        <f>IF(Y8="-",NA(),Y8)</f>
        <v>58.5</v>
      </c>
      <c r="Z6" s="52">
        <f t="shared" ref="Z6:AH6" si="2">IF(Z8="-",NA(),Z8)</f>
        <v>73</v>
      </c>
      <c r="AA6" s="52">
        <f t="shared" si="2"/>
        <v>61.2</v>
      </c>
      <c r="AB6" s="52">
        <f t="shared" si="2"/>
        <v>65.2</v>
      </c>
      <c r="AC6" s="52">
        <f t="shared" si="2"/>
        <v>56.4</v>
      </c>
      <c r="AD6" s="52">
        <f t="shared" si="2"/>
        <v>123.6</v>
      </c>
      <c r="AE6" s="52">
        <f t="shared" si="2"/>
        <v>121.8</v>
      </c>
      <c r="AF6" s="52">
        <f t="shared" si="2"/>
        <v>111.3</v>
      </c>
      <c r="AG6" s="52">
        <f t="shared" si="2"/>
        <v>158.80000000000001</v>
      </c>
      <c r="AH6" s="52">
        <f t="shared" si="2"/>
        <v>120.9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11.2</v>
      </c>
      <c r="AP6" s="52">
        <f t="shared" si="3"/>
        <v>6.5</v>
      </c>
      <c r="AQ6" s="52">
        <f t="shared" si="3"/>
        <v>10.1</v>
      </c>
      <c r="AR6" s="52">
        <f t="shared" si="3"/>
        <v>8.6</v>
      </c>
      <c r="AS6" s="52">
        <f t="shared" si="3"/>
        <v>7.6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103</v>
      </c>
      <c r="BA6" s="53">
        <f t="shared" si="4"/>
        <v>54</v>
      </c>
      <c r="BB6" s="53">
        <f t="shared" si="4"/>
        <v>654</v>
      </c>
      <c r="BC6" s="53">
        <f t="shared" si="4"/>
        <v>2466</v>
      </c>
      <c r="BD6" s="53">
        <f t="shared" si="4"/>
        <v>58</v>
      </c>
      <c r="BE6" s="51" t="str">
        <f>IF(BE8="-","",IF(BE8="-","【-】","【"&amp;SUBSTITUTE(TEXT(BE8,"#,##0"),"-","△")&amp;"】"))</f>
        <v>【33】</v>
      </c>
      <c r="BF6" s="52">
        <f>IF(BF8="-",NA(),BF8)</f>
        <v>-74.099999999999994</v>
      </c>
      <c r="BG6" s="52">
        <f t="shared" ref="BG6:BO6" si="5">IF(BG8="-",NA(),BG8)</f>
        <v>-40.5</v>
      </c>
      <c r="BH6" s="52">
        <f t="shared" si="5"/>
        <v>-66.900000000000006</v>
      </c>
      <c r="BI6" s="52">
        <f t="shared" si="5"/>
        <v>-58.3</v>
      </c>
      <c r="BJ6" s="52">
        <f t="shared" si="5"/>
        <v>-54.6</v>
      </c>
      <c r="BK6" s="52">
        <f t="shared" si="5"/>
        <v>8.9</v>
      </c>
      <c r="BL6" s="52">
        <f t="shared" si="5"/>
        <v>2.2000000000000002</v>
      </c>
      <c r="BM6" s="52">
        <f t="shared" si="5"/>
        <v>-81</v>
      </c>
      <c r="BN6" s="52">
        <f t="shared" si="5"/>
        <v>-25.1</v>
      </c>
      <c r="BO6" s="52">
        <f t="shared" si="5"/>
        <v>-18</v>
      </c>
      <c r="BP6" s="49" t="str">
        <f>IF(BP8="-","",IF(BP8="-","【-】","【"&amp;SUBSTITUTE(TEXT(BP8,"#,##0.0"),"-","△")&amp;"】"))</f>
        <v>【12.8】</v>
      </c>
      <c r="BQ6" s="53">
        <f>IF(BQ8="-",NA(),BQ8)</f>
        <v>-28646</v>
      </c>
      <c r="BR6" s="53">
        <f t="shared" ref="BR6:BZ6" si="6">IF(BR8="-",NA(),BR8)</f>
        <v>-14566</v>
      </c>
      <c r="BS6" s="53">
        <f t="shared" si="6"/>
        <v>-20843</v>
      </c>
      <c r="BT6" s="53">
        <f t="shared" si="6"/>
        <v>-19112</v>
      </c>
      <c r="BU6" s="53">
        <f t="shared" si="6"/>
        <v>-20382</v>
      </c>
      <c r="BV6" s="53">
        <f t="shared" si="6"/>
        <v>18961</v>
      </c>
      <c r="BW6" s="53">
        <f t="shared" si="6"/>
        <v>16100</v>
      </c>
      <c r="BX6" s="53">
        <f t="shared" si="6"/>
        <v>4836</v>
      </c>
      <c r="BY6" s="53">
        <f t="shared" si="6"/>
        <v>37213</v>
      </c>
      <c r="BZ6" s="53">
        <f t="shared" si="6"/>
        <v>17293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0</v>
      </c>
      <c r="CN6" s="51">
        <f t="shared" si="7"/>
        <v>164185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109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178.3</v>
      </c>
      <c r="DF6" s="52">
        <f t="shared" si="8"/>
        <v>163.69999999999999</v>
      </c>
      <c r="DG6" s="52">
        <f t="shared" si="8"/>
        <v>88</v>
      </c>
      <c r="DH6" s="52">
        <f t="shared" si="8"/>
        <v>77.3</v>
      </c>
      <c r="DI6" s="52">
        <f t="shared" si="8"/>
        <v>51.8</v>
      </c>
      <c r="DJ6" s="49" t="str">
        <f>IF(DJ8="-","",IF(DJ8="-","【-】","【"&amp;SUBSTITUTE(TEXT(DJ8,"#,##0.0"),"-","△")&amp;"】"))</f>
        <v>【72.2】</v>
      </c>
      <c r="DK6" s="52">
        <f>IF(DK8="-",NA(),DK8)</f>
        <v>128.6</v>
      </c>
      <c r="DL6" s="52">
        <f t="shared" ref="DL6:DT6" si="9">IF(DL8="-",NA(),DL8)</f>
        <v>122.7</v>
      </c>
      <c r="DM6" s="52">
        <f t="shared" si="9"/>
        <v>104.1</v>
      </c>
      <c r="DN6" s="52">
        <f t="shared" si="9"/>
        <v>109.5</v>
      </c>
      <c r="DO6" s="52">
        <f t="shared" si="9"/>
        <v>113.6</v>
      </c>
      <c r="DP6" s="52">
        <f t="shared" si="9"/>
        <v>184.2</v>
      </c>
      <c r="DQ6" s="52">
        <f t="shared" si="9"/>
        <v>184.2</v>
      </c>
      <c r="DR6" s="52">
        <f t="shared" si="9"/>
        <v>153.80000000000001</v>
      </c>
      <c r="DS6" s="52">
        <f t="shared" si="9"/>
        <v>163.5</v>
      </c>
      <c r="DT6" s="52">
        <f t="shared" si="9"/>
        <v>178.3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110</v>
      </c>
      <c r="B7" s="48">
        <f t="shared" ref="B7:X7" si="10">B8</f>
        <v>2022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6</v>
      </c>
      <c r="H7" s="48" t="str">
        <f t="shared" si="10"/>
        <v>兵庫県　神戸市</v>
      </c>
      <c r="I7" s="48" t="str">
        <f t="shared" si="10"/>
        <v>新長田駐車場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48</v>
      </c>
      <c r="S7" s="50" t="str">
        <f t="shared" si="10"/>
        <v>駅</v>
      </c>
      <c r="T7" s="50" t="str">
        <f t="shared" si="10"/>
        <v>無</v>
      </c>
      <c r="U7" s="51">
        <f t="shared" si="10"/>
        <v>9414</v>
      </c>
      <c r="V7" s="51">
        <f t="shared" si="10"/>
        <v>220</v>
      </c>
      <c r="W7" s="51">
        <f t="shared" si="10"/>
        <v>200</v>
      </c>
      <c r="X7" s="50" t="str">
        <f t="shared" si="10"/>
        <v>代行制</v>
      </c>
      <c r="Y7" s="52">
        <f>Y8</f>
        <v>58.5</v>
      </c>
      <c r="Z7" s="52">
        <f t="shared" ref="Z7:AH7" si="11">Z8</f>
        <v>73</v>
      </c>
      <c r="AA7" s="52">
        <f t="shared" si="11"/>
        <v>61.2</v>
      </c>
      <c r="AB7" s="52">
        <f t="shared" si="11"/>
        <v>65.2</v>
      </c>
      <c r="AC7" s="52">
        <f t="shared" si="11"/>
        <v>56.4</v>
      </c>
      <c r="AD7" s="52">
        <f t="shared" si="11"/>
        <v>123.6</v>
      </c>
      <c r="AE7" s="52">
        <f t="shared" si="11"/>
        <v>121.8</v>
      </c>
      <c r="AF7" s="52">
        <f t="shared" si="11"/>
        <v>111.3</v>
      </c>
      <c r="AG7" s="52">
        <f t="shared" si="11"/>
        <v>158.80000000000001</v>
      </c>
      <c r="AH7" s="52">
        <f t="shared" si="11"/>
        <v>120.9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11.2</v>
      </c>
      <c r="AP7" s="52">
        <f t="shared" si="12"/>
        <v>6.5</v>
      </c>
      <c r="AQ7" s="52">
        <f t="shared" si="12"/>
        <v>10.1</v>
      </c>
      <c r="AR7" s="52">
        <f t="shared" si="12"/>
        <v>8.6</v>
      </c>
      <c r="AS7" s="52">
        <f t="shared" si="12"/>
        <v>7.6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103</v>
      </c>
      <c r="BA7" s="53">
        <f t="shared" si="13"/>
        <v>54</v>
      </c>
      <c r="BB7" s="53">
        <f t="shared" si="13"/>
        <v>654</v>
      </c>
      <c r="BC7" s="53">
        <f t="shared" si="13"/>
        <v>2466</v>
      </c>
      <c r="BD7" s="53">
        <f t="shared" si="13"/>
        <v>58</v>
      </c>
      <c r="BE7" s="51"/>
      <c r="BF7" s="52">
        <f>BF8</f>
        <v>-74.099999999999994</v>
      </c>
      <c r="BG7" s="52">
        <f t="shared" ref="BG7:BO7" si="14">BG8</f>
        <v>-40.5</v>
      </c>
      <c r="BH7" s="52">
        <f t="shared" si="14"/>
        <v>-66.900000000000006</v>
      </c>
      <c r="BI7" s="52">
        <f t="shared" si="14"/>
        <v>-58.3</v>
      </c>
      <c r="BJ7" s="52">
        <f t="shared" si="14"/>
        <v>-54.6</v>
      </c>
      <c r="BK7" s="52">
        <f t="shared" si="14"/>
        <v>8.9</v>
      </c>
      <c r="BL7" s="52">
        <f t="shared" si="14"/>
        <v>2.2000000000000002</v>
      </c>
      <c r="BM7" s="52">
        <f t="shared" si="14"/>
        <v>-81</v>
      </c>
      <c r="BN7" s="52">
        <f t="shared" si="14"/>
        <v>-25.1</v>
      </c>
      <c r="BO7" s="52">
        <f t="shared" si="14"/>
        <v>-18</v>
      </c>
      <c r="BP7" s="49"/>
      <c r="BQ7" s="53">
        <f>BQ8</f>
        <v>-28646</v>
      </c>
      <c r="BR7" s="53">
        <f t="shared" ref="BR7:BZ7" si="15">BR8</f>
        <v>-14566</v>
      </c>
      <c r="BS7" s="53">
        <f t="shared" si="15"/>
        <v>-20843</v>
      </c>
      <c r="BT7" s="53">
        <f t="shared" si="15"/>
        <v>-19112</v>
      </c>
      <c r="BU7" s="53">
        <f t="shared" si="15"/>
        <v>-20382</v>
      </c>
      <c r="BV7" s="53">
        <f t="shared" si="15"/>
        <v>18961</v>
      </c>
      <c r="BW7" s="53">
        <f t="shared" si="15"/>
        <v>16100</v>
      </c>
      <c r="BX7" s="53">
        <f t="shared" si="15"/>
        <v>4836</v>
      </c>
      <c r="BY7" s="53">
        <f t="shared" si="15"/>
        <v>37213</v>
      </c>
      <c r="BZ7" s="53">
        <f t="shared" si="15"/>
        <v>17293</v>
      </c>
      <c r="CA7" s="51"/>
      <c r="CB7" s="52" t="s">
        <v>111</v>
      </c>
      <c r="CC7" s="52" t="s">
        <v>111</v>
      </c>
      <c r="CD7" s="52" t="s">
        <v>111</v>
      </c>
      <c r="CE7" s="52" t="s">
        <v>111</v>
      </c>
      <c r="CF7" s="52" t="s">
        <v>111</v>
      </c>
      <c r="CG7" s="52" t="s">
        <v>111</v>
      </c>
      <c r="CH7" s="52" t="s">
        <v>111</v>
      </c>
      <c r="CI7" s="52" t="s">
        <v>111</v>
      </c>
      <c r="CJ7" s="52" t="s">
        <v>111</v>
      </c>
      <c r="CK7" s="52" t="s">
        <v>112</v>
      </c>
      <c r="CL7" s="49"/>
      <c r="CM7" s="51">
        <f>CM8</f>
        <v>0</v>
      </c>
      <c r="CN7" s="51">
        <f>CN8</f>
        <v>164185</v>
      </c>
      <c r="CO7" s="52" t="s">
        <v>111</v>
      </c>
      <c r="CP7" s="52" t="s">
        <v>111</v>
      </c>
      <c r="CQ7" s="52" t="s">
        <v>111</v>
      </c>
      <c r="CR7" s="52" t="s">
        <v>111</v>
      </c>
      <c r="CS7" s="52" t="s">
        <v>111</v>
      </c>
      <c r="CT7" s="52" t="s">
        <v>111</v>
      </c>
      <c r="CU7" s="52" t="s">
        <v>111</v>
      </c>
      <c r="CV7" s="52" t="s">
        <v>111</v>
      </c>
      <c r="CW7" s="52" t="s">
        <v>111</v>
      </c>
      <c r="CX7" s="52" t="s">
        <v>113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178.3</v>
      </c>
      <c r="DF7" s="52">
        <f t="shared" si="16"/>
        <v>163.69999999999999</v>
      </c>
      <c r="DG7" s="52">
        <f t="shared" si="16"/>
        <v>88</v>
      </c>
      <c r="DH7" s="52">
        <f t="shared" si="16"/>
        <v>77.3</v>
      </c>
      <c r="DI7" s="52">
        <f t="shared" si="16"/>
        <v>51.8</v>
      </c>
      <c r="DJ7" s="49"/>
      <c r="DK7" s="52">
        <f>DK8</f>
        <v>128.6</v>
      </c>
      <c r="DL7" s="52">
        <f t="shared" ref="DL7:DT7" si="17">DL8</f>
        <v>122.7</v>
      </c>
      <c r="DM7" s="52">
        <f t="shared" si="17"/>
        <v>104.1</v>
      </c>
      <c r="DN7" s="52">
        <f t="shared" si="17"/>
        <v>109.5</v>
      </c>
      <c r="DO7" s="52">
        <f t="shared" si="17"/>
        <v>113.6</v>
      </c>
      <c r="DP7" s="52">
        <f t="shared" si="17"/>
        <v>184.2</v>
      </c>
      <c r="DQ7" s="52">
        <f t="shared" si="17"/>
        <v>184.2</v>
      </c>
      <c r="DR7" s="52">
        <f t="shared" si="17"/>
        <v>153.80000000000001</v>
      </c>
      <c r="DS7" s="52">
        <f t="shared" si="17"/>
        <v>163.5</v>
      </c>
      <c r="DT7" s="52">
        <f t="shared" si="17"/>
        <v>178.3</v>
      </c>
      <c r="DU7" s="49"/>
    </row>
    <row r="8" spans="1:125" s="54" customFormat="1" x14ac:dyDescent="0.15">
      <c r="A8" s="37"/>
      <c r="B8" s="55">
        <v>2022</v>
      </c>
      <c r="C8" s="55">
        <v>281000</v>
      </c>
      <c r="D8" s="55">
        <v>47</v>
      </c>
      <c r="E8" s="55">
        <v>14</v>
      </c>
      <c r="F8" s="55">
        <v>0</v>
      </c>
      <c r="G8" s="55">
        <v>6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48</v>
      </c>
      <c r="S8" s="57" t="s">
        <v>124</v>
      </c>
      <c r="T8" s="57" t="s">
        <v>125</v>
      </c>
      <c r="U8" s="58">
        <v>9414</v>
      </c>
      <c r="V8" s="58">
        <v>220</v>
      </c>
      <c r="W8" s="58">
        <v>200</v>
      </c>
      <c r="X8" s="57" t="s">
        <v>126</v>
      </c>
      <c r="Y8" s="59">
        <v>58.5</v>
      </c>
      <c r="Z8" s="59">
        <v>73</v>
      </c>
      <c r="AA8" s="59">
        <v>61.2</v>
      </c>
      <c r="AB8" s="59">
        <v>65.2</v>
      </c>
      <c r="AC8" s="59">
        <v>56.4</v>
      </c>
      <c r="AD8" s="59">
        <v>123.6</v>
      </c>
      <c r="AE8" s="59">
        <v>121.8</v>
      </c>
      <c r="AF8" s="59">
        <v>111.3</v>
      </c>
      <c r="AG8" s="59">
        <v>158.80000000000001</v>
      </c>
      <c r="AH8" s="59">
        <v>120.9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11.2</v>
      </c>
      <c r="AP8" s="59">
        <v>6.5</v>
      </c>
      <c r="AQ8" s="59">
        <v>10.1</v>
      </c>
      <c r="AR8" s="59">
        <v>8.6</v>
      </c>
      <c r="AS8" s="59">
        <v>7.6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103</v>
      </c>
      <c r="BA8" s="60">
        <v>54</v>
      </c>
      <c r="BB8" s="60">
        <v>654</v>
      </c>
      <c r="BC8" s="60">
        <v>2466</v>
      </c>
      <c r="BD8" s="60">
        <v>58</v>
      </c>
      <c r="BE8" s="60">
        <v>33</v>
      </c>
      <c r="BF8" s="59">
        <v>-74.099999999999994</v>
      </c>
      <c r="BG8" s="59">
        <v>-40.5</v>
      </c>
      <c r="BH8" s="59">
        <v>-66.900000000000006</v>
      </c>
      <c r="BI8" s="59">
        <v>-58.3</v>
      </c>
      <c r="BJ8" s="59">
        <v>-54.6</v>
      </c>
      <c r="BK8" s="59">
        <v>8.9</v>
      </c>
      <c r="BL8" s="59">
        <v>2.2000000000000002</v>
      </c>
      <c r="BM8" s="59">
        <v>-81</v>
      </c>
      <c r="BN8" s="59">
        <v>-25.1</v>
      </c>
      <c r="BO8" s="59">
        <v>-18</v>
      </c>
      <c r="BP8" s="56">
        <v>12.8</v>
      </c>
      <c r="BQ8" s="60">
        <v>-28646</v>
      </c>
      <c r="BR8" s="60">
        <v>-14566</v>
      </c>
      <c r="BS8" s="60">
        <v>-20843</v>
      </c>
      <c r="BT8" s="61">
        <v>-19112</v>
      </c>
      <c r="BU8" s="61">
        <v>-20382</v>
      </c>
      <c r="BV8" s="60">
        <v>18961</v>
      </c>
      <c r="BW8" s="60">
        <v>16100</v>
      </c>
      <c r="BX8" s="60">
        <v>4836</v>
      </c>
      <c r="BY8" s="60">
        <v>37213</v>
      </c>
      <c r="BZ8" s="60">
        <v>17293</v>
      </c>
      <c r="CA8" s="58">
        <v>10556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0</v>
      </c>
      <c r="CN8" s="58">
        <v>164185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178.3</v>
      </c>
      <c r="DF8" s="59">
        <v>163.69999999999999</v>
      </c>
      <c r="DG8" s="59">
        <v>88</v>
      </c>
      <c r="DH8" s="59">
        <v>77.3</v>
      </c>
      <c r="DI8" s="59">
        <v>51.8</v>
      </c>
      <c r="DJ8" s="56">
        <v>72.2</v>
      </c>
      <c r="DK8" s="59">
        <v>128.6</v>
      </c>
      <c r="DL8" s="59">
        <v>122.7</v>
      </c>
      <c r="DM8" s="59">
        <v>104.1</v>
      </c>
      <c r="DN8" s="59">
        <v>109.5</v>
      </c>
      <c r="DO8" s="59">
        <v>113.6</v>
      </c>
      <c r="DP8" s="59">
        <v>184.2</v>
      </c>
      <c r="DQ8" s="59">
        <v>184.2</v>
      </c>
      <c r="DR8" s="59">
        <v>153.80000000000001</v>
      </c>
      <c r="DS8" s="59">
        <v>163.5</v>
      </c>
      <c r="DT8" s="59">
        <v>178.3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2024-01-11T00:13:05Z</dcterms:created>
  <dcterms:modified xsi:type="dcterms:W3CDTF">2024-01-26T06:12:31Z</dcterms:modified>
  <cp:category/>
</cp:coreProperties>
</file>