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12_建設局\07_道路計画課\02_計画係（自転車）\01_駐車場\01_令和５年度\02_照会回答・要望・依頼\03_決算・発注予定\29_公営企業に係る経営比較分析表（令和４年度決算）の分析等について\02_回答\"/>
    </mc:Choice>
  </mc:AlternateContent>
  <workbookProtection workbookAlgorithmName="SHA-512" workbookHashValue="1E2tJdZSNxG0ErggOCEqTankGimYwNTMJavlLCSiymDnwcATN/Jw2VwFFY1B2fnpTbM2kUO3BR0JpUp1lCaICw==" workbookSaltValue="o/ycz1l6jTSQ40H5r174c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IT76" i="4"/>
  <c r="CS51" i="4"/>
  <c r="HJ30" i="4"/>
  <c r="MA30" i="4"/>
  <c r="CS30" i="4"/>
  <c r="HJ51" i="4"/>
  <c r="C11" i="5"/>
  <c r="D11" i="5"/>
  <c r="E11" i="5"/>
  <c r="B11" i="5"/>
  <c r="LH51" i="4" l="1"/>
  <c r="BK76" i="4"/>
  <c r="LT76" i="4"/>
  <c r="GQ51" i="4"/>
  <c r="LH30" i="4"/>
  <c r="BZ30" i="4"/>
  <c r="IE76" i="4"/>
  <c r="BZ51" i="4"/>
  <c r="GQ30" i="4"/>
  <c r="HP76" i="4"/>
  <c r="BG30" i="4"/>
  <c r="AV76" i="4"/>
  <c r="KO51" i="4"/>
  <c r="LE76" i="4"/>
  <c r="FX51" i="4"/>
  <c r="KO30" i="4"/>
  <c r="BG51" i="4"/>
  <c r="FX30" i="4"/>
  <c r="KP76" i="4"/>
  <c r="FE51" i="4"/>
  <c r="JV30" i="4"/>
  <c r="FE30" i="4"/>
  <c r="HA76" i="4"/>
  <c r="AN51" i="4"/>
  <c r="AN30" i="4"/>
  <c r="AG76" i="4"/>
  <c r="JV51" i="4"/>
  <c r="R76" i="4"/>
  <c r="KA76" i="4"/>
  <c r="EL51" i="4"/>
  <c r="GL76" i="4"/>
  <c r="U51" i="4"/>
  <c r="EL30" i="4"/>
  <c r="U30" i="4"/>
  <c r="JC51" i="4"/>
  <c r="JC30" i="4"/>
</calcChain>
</file>

<file path=xl/sharedStrings.xml><?xml version="1.0" encoding="utf-8"?>
<sst xmlns="http://schemas.openxmlformats.org/spreadsheetml/2006/main" count="278" uniqueCount="128">
  <si>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</si>
  <si>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</si>
  <si>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</si>
  <si>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</si>
  <si>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</si>
  <si>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</si>
  <si>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</si>
  <si>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</si>
  <si>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</si>
  <si>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</si>
  <si>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</si>
  <si>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</si>
  <si>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</si>
  <si>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</si>
  <si>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</si>
  <si>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</si>
  <si>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</si>
  <si>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</si>
  <si>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</si>
  <si>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</si>
  <si>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</si>
  <si>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</si>
  <si>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</si>
  <si>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</si>
  <si>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</si>
  <si>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</si>
  <si>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</si>
  <si>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</si>
  <si>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</si>
  <si>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</si>
  <si>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</si>
  <si>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</si>
  <si>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</si>
  <si>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</si>
  <si>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</si>
  <si>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</si>
  <si>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</si>
  <si>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</si>
  <si>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</si>
  <si>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</si>
  <si>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</si>
  <si>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</si>
  <si>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</si>
  <si>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</si>
  <si>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</si>
  <si>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</si>
  <si>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</si>
  <si>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</si>
  <si>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</si>
  <si>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</si>
  <si>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</si>
  <si>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</si>
  <si>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</si>
  <si>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</si>
  <si>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</si>
  <si>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</si>
  <si>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</si>
  <si>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</si>
  <si>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</si>
  <si>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</si>
  <si>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</si>
  <si>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</si>
  <si>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</si>
  <si>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</si>
  <si>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</si>
  <si>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</si>
  <si>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</si>
  <si>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</si>
  <si>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</si>
  <si>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</si>
  <si>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</si>
  <si>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</si>
  <si>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</si>
  <si>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</si>
  <si>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</si>
  <si>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</si>
  <si>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</si>
  <si>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</si>
  <si>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</si>
  <si>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</si>
  <si>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</si>
  <si>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</si>
  <si>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</si>
  <si>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</si>
  <si>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</si>
  <si>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</si>
  <si>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</si>
  <si>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</si>
  <si>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</si>
  <si>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</si>
  <si>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</si>
  <si>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</si>
  <si>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</si>
  <si>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</si>
  <si>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</si>
  <si>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</si>
  <si>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</si>
  <si>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</si>
  <si>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</si>
  <si>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</si>
  <si>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</si>
  <si>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</si>
  <si>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</si>
  <si>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</si>
  <si>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</si>
  <si>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</si>
  <si>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</si>
  <si>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長田北町駐車場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</si>
  <si>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</si>
  <si>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</si>
  <si>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</si>
  <si>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</si>
  <si>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</si>
  <si>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</si>
  <si>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</si>
  <si>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</si>
  <si>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</si>
  <si>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</si>
  <si>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</si>
  <si>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</si>
  <si>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</si>
  <si>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</si>
  <si>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</si>
  <si>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</si>
  <si>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①収益的収支比率は前年度から大幅に増加したが、類似施設の平均値を下回った。
④売上高GOP比率、⑤EBITDAは前年度から大幅に増加した。
併設の長田区役所以外に集客施設が少なく、大幅な需要増加は厳しい。コスト削減等で収益構造の改善に努めていく。</t>
    <rPh sb="14" eb="16">
      <t>オオハバ</t>
    </rPh>
    <rPh sb="17" eb="19">
      <t>ゾウカ</t>
    </rPh>
    <rPh sb="64" eb="66">
      <t>ゾウカ</t>
    </rPh>
    <phoneticPr fontId="5"/>
  </si>
  <si>
    <t>⑧設備投資見込額は供用開始が平成5年と比較的新しく、他駐車場と比べると少ない。引き続き必要な設備更新に対する投資を計画的に実施していく。
⑩企業債残高対料金収入比率は0である。</t>
    <phoneticPr fontId="5"/>
  </si>
  <si>
    <t xml:space="preserve">⑪稼働率は併設の長田区役所利用者がメインであるため、新型コロナウイルス感染症拡大の影響はあまり受けていない。類似施設の平均値を上回った。
</t>
    <rPh sb="47" eb="48">
      <t>ウ</t>
    </rPh>
    <phoneticPr fontId="5"/>
  </si>
  <si>
    <t>長田区役所への来庁等の短時間利用者が多く、収益増への寄与度が低いと考えられる。
自動二輪車の受け入れなど設備投資を進め、収益の増加及び安定化を目指していく。</t>
    <rPh sb="40" eb="45">
      <t>ジドウニリンシャ</t>
    </rPh>
    <rPh sb="46" eb="47">
      <t>ウ</t>
    </rPh>
    <rPh sb="48" eb="49">
      <t>イ</t>
    </rPh>
    <rPh sb="52" eb="56">
      <t>セツビトウシ</t>
    </rPh>
    <rPh sb="57" eb="58">
      <t>スス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</si>
</sst>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68.5</c:v>
                </c:pt>
                <c:pt idx="1">
                  <c:v>79.599999999999994</c:v>
                </c:pt>
                <c:pt idx="2">
                  <c:v>55.2</c:v>
                </c:pt>
                <c:pt idx="3">
                  <c:v>87.9</c:v>
                </c:pt>
                <c:pt idx="4">
                  <c:v>104.2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2-4235-AA4B-4EFA0B52D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150.30000000000001</c:v>
                </c:pt>
                <c:pt idx="1">
                  <c:v>136.1</c:v>
                </c:pt>
                <c:pt idx="2">
                  <c:v>127.8</c:v>
                </c:pt>
                <c:pt idx="3">
                  <c:v>146.5</c:v>
                </c:pt>
                <c:pt idx="4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2-4235-AA4B-4EFA0B52D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6-429D-84D8-369EA9354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108.2</c:v>
                </c:pt>
                <c:pt idx="1">
                  <c:v>117.1</c:v>
                </c:pt>
                <c:pt idx="2">
                  <c:v>145.19999999999999</c:v>
                </c:pt>
                <c:pt idx="3">
                  <c:v>219.9</c:v>
                </c:pt>
                <c:pt idx="4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6-429D-84D8-369EA9354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A1B-4DE9-AC20-E086B33EA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B-4DE9-AC20-E086B33EA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F44-4D73-AE01-D69C3E26A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4-4D73-AE01-D69C3E26A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C-4569-9749-4D2A6A38D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4.0999999999999996</c:v>
                </c:pt>
                <c:pt idx="2">
                  <c:v>6.6</c:v>
                </c:pt>
                <c:pt idx="3">
                  <c:v>5.5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C-4569-9749-4D2A6A38D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D-4A48-9A5C-AD955CF36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67</c:v>
                </c:pt>
                <c:pt idx="3">
                  <c:v>56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D-4A48-9A5C-AD955CF36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150.69999999999999</c:v>
                </c:pt>
                <c:pt idx="1">
                  <c:v>149.30000000000001</c:v>
                </c:pt>
                <c:pt idx="2">
                  <c:v>145.19999999999999</c:v>
                </c:pt>
                <c:pt idx="3">
                  <c:v>160.30000000000001</c:v>
                </c:pt>
                <c:pt idx="4">
                  <c:v>150.69999999999999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0-4E69-8A92-D67AE63BC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161.5</c:v>
                </c:pt>
                <c:pt idx="1">
                  <c:v>156.5</c:v>
                </c:pt>
                <c:pt idx="2">
                  <c:v>131</c:v>
                </c:pt>
                <c:pt idx="3">
                  <c:v>136.80000000000001</c:v>
                </c:pt>
                <c:pt idx="4">
                  <c:v>145.1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20-4E69-8A92-D67AE63BC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-47.7</c:v>
                </c:pt>
                <c:pt idx="1">
                  <c:v>-27.3</c:v>
                </c:pt>
                <c:pt idx="2">
                  <c:v>-81.099999999999994</c:v>
                </c:pt>
                <c:pt idx="3">
                  <c:v>-13.8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7-41DB-AEAC-5E92708A9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-0.1</c:v>
                </c:pt>
                <c:pt idx="1">
                  <c:v>-9.8000000000000007</c:v>
                </c:pt>
                <c:pt idx="2">
                  <c:v>-25.9</c:v>
                </c:pt>
                <c:pt idx="3">
                  <c:v>-24.6</c:v>
                </c:pt>
                <c:pt idx="4">
                  <c:v>-29.2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7-41DB-AEAC-5E92708A9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-10745</c:v>
                </c:pt>
                <c:pt idx="1">
                  <c:v>-5957</c:v>
                </c:pt>
                <c:pt idx="2">
                  <c:v>-19673</c:v>
                </c:pt>
                <c:pt idx="3">
                  <c:v>-4295</c:v>
                </c:pt>
                <c:pt idx="4">
                  <c:v>1224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8-46BC-92E7-78288BF8E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16973</c:v>
                </c:pt>
                <c:pt idx="1">
                  <c:v>5206</c:v>
                </c:pt>
                <c:pt idx="2">
                  <c:v>2220</c:v>
                </c:pt>
                <c:pt idx="3">
                  <c:v>3097</c:v>
                </c:pt>
                <c:pt idx="4">
                  <c:v>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F8-46BC-92E7-78288BF8E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J57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兵庫県神戸市　長田北町駐車場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5661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114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29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146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300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124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68.5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79.599999999999994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55.2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87.9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104.2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150.69999999999999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149.30000000000001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145.19999999999999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160.30000000000001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150.69999999999999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150.30000000000001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136.1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127.8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146.5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142.69999999999999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4.0999999999999996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6.6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5.5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4.0999999999999996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161.5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156.5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131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136.80000000000001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145.1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125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126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-47.7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-27.3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-81.099999999999994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-13.8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-10745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-5957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-19673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-4295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1224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45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67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56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65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-0.1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-9.8000000000000007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-25.9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-24.6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-29.2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16973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5206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2220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3097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6051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127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89486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108.2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117.1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145.19999999999999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219.9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107.1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OlJg/rT9cIRGoGAwGKng64cCLXg65aTaoq8gOJnzvxH8qIhuW7tzYb1VngxNaJzDhPjR/Y7T8JlAuX+5GfVKJw==" saltValue="OAj51t2dcdJ7O3ujLpJFG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92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92</v>
      </c>
      <c r="AX5" s="47" t="s">
        <v>93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92</v>
      </c>
      <c r="BI5" s="47" t="s">
        <v>93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92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92</v>
      </c>
      <c r="CE5" s="47" t="s">
        <v>93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91</v>
      </c>
      <c r="CQ5" s="47" t="s">
        <v>92</v>
      </c>
      <c r="CR5" s="47" t="s">
        <v>93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93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92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101</v>
      </c>
      <c r="B6" s="48">
        <f>B8</f>
        <v>2022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7</v>
      </c>
      <c r="H6" s="48" t="str">
        <f>SUBSTITUTE(H8,"　","")</f>
        <v>兵庫県神戸市</v>
      </c>
      <c r="I6" s="48" t="str">
        <f t="shared" si="1"/>
        <v>長田北町駐車場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29</v>
      </c>
      <c r="S6" s="50" t="str">
        <f t="shared" si="1"/>
        <v>公共施設</v>
      </c>
      <c r="T6" s="50" t="str">
        <f t="shared" si="1"/>
        <v>無</v>
      </c>
      <c r="U6" s="51">
        <f t="shared" si="1"/>
        <v>5661</v>
      </c>
      <c r="V6" s="51">
        <f t="shared" si="1"/>
        <v>146</v>
      </c>
      <c r="W6" s="51">
        <f t="shared" si="1"/>
        <v>300</v>
      </c>
      <c r="X6" s="50" t="str">
        <f t="shared" si="1"/>
        <v>代行制</v>
      </c>
      <c r="Y6" s="52">
        <f>IF(Y8="-",NA(),Y8)</f>
        <v>68.5</v>
      </c>
      <c r="Z6" s="52">
        <f t="shared" ref="Z6:AH6" si="2">IF(Z8="-",NA(),Z8)</f>
        <v>79.599999999999994</v>
      </c>
      <c r="AA6" s="52">
        <f t="shared" si="2"/>
        <v>55.2</v>
      </c>
      <c r="AB6" s="52">
        <f t="shared" si="2"/>
        <v>87.9</v>
      </c>
      <c r="AC6" s="52">
        <f t="shared" si="2"/>
        <v>104.2</v>
      </c>
      <c r="AD6" s="52">
        <f t="shared" si="2"/>
        <v>150.30000000000001</v>
      </c>
      <c r="AE6" s="52">
        <f t="shared" si="2"/>
        <v>136.1</v>
      </c>
      <c r="AF6" s="52">
        <f t="shared" si="2"/>
        <v>127.8</v>
      </c>
      <c r="AG6" s="52">
        <f t="shared" si="2"/>
        <v>146.5</v>
      </c>
      <c r="AH6" s="52">
        <f t="shared" si="2"/>
        <v>142.69999999999999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4.0999999999999996</v>
      </c>
      <c r="AQ6" s="52">
        <f t="shared" si="3"/>
        <v>6.6</v>
      </c>
      <c r="AR6" s="52">
        <f t="shared" si="3"/>
        <v>5.5</v>
      </c>
      <c r="AS6" s="52">
        <f t="shared" si="3"/>
        <v>4.0999999999999996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45</v>
      </c>
      <c r="BA6" s="53">
        <f t="shared" si="4"/>
        <v>45</v>
      </c>
      <c r="BB6" s="53">
        <f t="shared" si="4"/>
        <v>67</v>
      </c>
      <c r="BC6" s="53">
        <f t="shared" si="4"/>
        <v>56</v>
      </c>
      <c r="BD6" s="53">
        <f t="shared" si="4"/>
        <v>65</v>
      </c>
      <c r="BE6" s="51" t="str">
        <f>IF(BE8="-","",IF(BE8="-","【-】","【"&amp;SUBSTITUTE(TEXT(BE8,"#,##0"),"-","△")&amp;"】"))</f>
        <v>【33】</v>
      </c>
      <c r="BF6" s="52">
        <f>IF(BF8="-",NA(),BF8)</f>
        <v>-47.7</v>
      </c>
      <c r="BG6" s="52">
        <f t="shared" ref="BG6:BO6" si="5">IF(BG8="-",NA(),BG8)</f>
        <v>-27.3</v>
      </c>
      <c r="BH6" s="52">
        <f t="shared" si="5"/>
        <v>-81.099999999999994</v>
      </c>
      <c r="BI6" s="52">
        <f t="shared" si="5"/>
        <v>-13.8</v>
      </c>
      <c r="BJ6" s="52">
        <f t="shared" si="5"/>
        <v>4</v>
      </c>
      <c r="BK6" s="52">
        <f t="shared" si="5"/>
        <v>-0.1</v>
      </c>
      <c r="BL6" s="52">
        <f t="shared" si="5"/>
        <v>-9.8000000000000007</v>
      </c>
      <c r="BM6" s="52">
        <f t="shared" si="5"/>
        <v>-25.9</v>
      </c>
      <c r="BN6" s="52">
        <f t="shared" si="5"/>
        <v>-24.6</v>
      </c>
      <c r="BO6" s="52">
        <f t="shared" si="5"/>
        <v>-29.2</v>
      </c>
      <c r="BP6" s="49" t="str">
        <f>IF(BP8="-","",IF(BP8="-","【-】","【"&amp;SUBSTITUTE(TEXT(BP8,"#,##0.0"),"-","△")&amp;"】"))</f>
        <v>【12.8】</v>
      </c>
      <c r="BQ6" s="53">
        <f>IF(BQ8="-",NA(),BQ8)</f>
        <v>-10745</v>
      </c>
      <c r="BR6" s="53">
        <f t="shared" ref="BR6:BZ6" si="6">IF(BR8="-",NA(),BR8)</f>
        <v>-5957</v>
      </c>
      <c r="BS6" s="53">
        <f t="shared" si="6"/>
        <v>-19673</v>
      </c>
      <c r="BT6" s="53">
        <f t="shared" si="6"/>
        <v>-4295</v>
      </c>
      <c r="BU6" s="53">
        <f t="shared" si="6"/>
        <v>1224</v>
      </c>
      <c r="BV6" s="53">
        <f t="shared" si="6"/>
        <v>16973</v>
      </c>
      <c r="BW6" s="53">
        <f t="shared" si="6"/>
        <v>5206</v>
      </c>
      <c r="BX6" s="53">
        <f t="shared" si="6"/>
        <v>2220</v>
      </c>
      <c r="BY6" s="53">
        <f t="shared" si="6"/>
        <v>3097</v>
      </c>
      <c r="BZ6" s="53">
        <f t="shared" si="6"/>
        <v>6051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102</v>
      </c>
      <c r="CM6" s="51">
        <f t="shared" ref="CM6:CN6" si="7">CM8</f>
        <v>0</v>
      </c>
      <c r="CN6" s="51">
        <f t="shared" si="7"/>
        <v>89486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103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108.2</v>
      </c>
      <c r="DF6" s="52">
        <f t="shared" si="8"/>
        <v>117.1</v>
      </c>
      <c r="DG6" s="52">
        <f t="shared" si="8"/>
        <v>145.19999999999999</v>
      </c>
      <c r="DH6" s="52">
        <f t="shared" si="8"/>
        <v>219.9</v>
      </c>
      <c r="DI6" s="52">
        <f t="shared" si="8"/>
        <v>107.1</v>
      </c>
      <c r="DJ6" s="49" t="str">
        <f>IF(DJ8="-","",IF(DJ8="-","【-】","【"&amp;SUBSTITUTE(TEXT(DJ8,"#,##0.0"),"-","△")&amp;"】"))</f>
        <v>【72.2】</v>
      </c>
      <c r="DK6" s="52">
        <f>IF(DK8="-",NA(),DK8)</f>
        <v>150.69999999999999</v>
      </c>
      <c r="DL6" s="52">
        <f t="shared" ref="DL6:DT6" si="9">IF(DL8="-",NA(),DL8)</f>
        <v>149.30000000000001</v>
      </c>
      <c r="DM6" s="52">
        <f t="shared" si="9"/>
        <v>145.19999999999999</v>
      </c>
      <c r="DN6" s="52">
        <f t="shared" si="9"/>
        <v>160.30000000000001</v>
      </c>
      <c r="DO6" s="52">
        <f t="shared" si="9"/>
        <v>150.69999999999999</v>
      </c>
      <c r="DP6" s="52">
        <f t="shared" si="9"/>
        <v>161.5</v>
      </c>
      <c r="DQ6" s="52">
        <f t="shared" si="9"/>
        <v>156.5</v>
      </c>
      <c r="DR6" s="52">
        <f t="shared" si="9"/>
        <v>131</v>
      </c>
      <c r="DS6" s="52">
        <f t="shared" si="9"/>
        <v>136.80000000000001</v>
      </c>
      <c r="DT6" s="52">
        <f t="shared" si="9"/>
        <v>145.1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104</v>
      </c>
      <c r="B7" s="48">
        <f t="shared" ref="B7:X7" si="10">B8</f>
        <v>2022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7</v>
      </c>
      <c r="H7" s="48" t="str">
        <f t="shared" si="10"/>
        <v>兵庫県　神戸市</v>
      </c>
      <c r="I7" s="48" t="str">
        <f t="shared" si="10"/>
        <v>長田北町駐車場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29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5661</v>
      </c>
      <c r="V7" s="51">
        <f t="shared" si="10"/>
        <v>146</v>
      </c>
      <c r="W7" s="51">
        <f t="shared" si="10"/>
        <v>300</v>
      </c>
      <c r="X7" s="50" t="str">
        <f t="shared" si="10"/>
        <v>代行制</v>
      </c>
      <c r="Y7" s="52">
        <f>Y8</f>
        <v>68.5</v>
      </c>
      <c r="Z7" s="52">
        <f t="shared" ref="Z7:AH7" si="11">Z8</f>
        <v>79.599999999999994</v>
      </c>
      <c r="AA7" s="52">
        <f t="shared" si="11"/>
        <v>55.2</v>
      </c>
      <c r="AB7" s="52">
        <f t="shared" si="11"/>
        <v>87.9</v>
      </c>
      <c r="AC7" s="52">
        <f t="shared" si="11"/>
        <v>104.2</v>
      </c>
      <c r="AD7" s="52">
        <f t="shared" si="11"/>
        <v>150.30000000000001</v>
      </c>
      <c r="AE7" s="52">
        <f t="shared" si="11"/>
        <v>136.1</v>
      </c>
      <c r="AF7" s="52">
        <f t="shared" si="11"/>
        <v>127.8</v>
      </c>
      <c r="AG7" s="52">
        <f t="shared" si="11"/>
        <v>146.5</v>
      </c>
      <c r="AH7" s="52">
        <f t="shared" si="11"/>
        <v>142.69999999999999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4.0999999999999996</v>
      </c>
      <c r="AQ7" s="52">
        <f t="shared" si="12"/>
        <v>6.6</v>
      </c>
      <c r="AR7" s="52">
        <f t="shared" si="12"/>
        <v>5.5</v>
      </c>
      <c r="AS7" s="52">
        <f t="shared" si="12"/>
        <v>4.0999999999999996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45</v>
      </c>
      <c r="BA7" s="53">
        <f t="shared" si="13"/>
        <v>45</v>
      </c>
      <c r="BB7" s="53">
        <f t="shared" si="13"/>
        <v>67</v>
      </c>
      <c r="BC7" s="53">
        <f t="shared" si="13"/>
        <v>56</v>
      </c>
      <c r="BD7" s="53">
        <f t="shared" si="13"/>
        <v>65</v>
      </c>
      <c r="BE7" s="51"/>
      <c r="BF7" s="52">
        <f>BF8</f>
        <v>-47.7</v>
      </c>
      <c r="BG7" s="52">
        <f t="shared" ref="BG7:BO7" si="14">BG8</f>
        <v>-27.3</v>
      </c>
      <c r="BH7" s="52">
        <f t="shared" si="14"/>
        <v>-81.099999999999994</v>
      </c>
      <c r="BI7" s="52">
        <f t="shared" si="14"/>
        <v>-13.8</v>
      </c>
      <c r="BJ7" s="52">
        <f t="shared" si="14"/>
        <v>4</v>
      </c>
      <c r="BK7" s="52">
        <f t="shared" si="14"/>
        <v>-0.1</v>
      </c>
      <c r="BL7" s="52">
        <f t="shared" si="14"/>
        <v>-9.8000000000000007</v>
      </c>
      <c r="BM7" s="52">
        <f t="shared" si="14"/>
        <v>-25.9</v>
      </c>
      <c r="BN7" s="52">
        <f t="shared" si="14"/>
        <v>-24.6</v>
      </c>
      <c r="BO7" s="52">
        <f t="shared" si="14"/>
        <v>-29.2</v>
      </c>
      <c r="BP7" s="49"/>
      <c r="BQ7" s="53">
        <f>BQ8</f>
        <v>-10745</v>
      </c>
      <c r="BR7" s="53">
        <f t="shared" ref="BR7:BZ7" si="15">BR8</f>
        <v>-5957</v>
      </c>
      <c r="BS7" s="53">
        <f t="shared" si="15"/>
        <v>-19673</v>
      </c>
      <c r="BT7" s="53">
        <f t="shared" si="15"/>
        <v>-4295</v>
      </c>
      <c r="BU7" s="53">
        <f t="shared" si="15"/>
        <v>1224</v>
      </c>
      <c r="BV7" s="53">
        <f t="shared" si="15"/>
        <v>16973</v>
      </c>
      <c r="BW7" s="53">
        <f t="shared" si="15"/>
        <v>5206</v>
      </c>
      <c r="BX7" s="53">
        <f t="shared" si="15"/>
        <v>2220</v>
      </c>
      <c r="BY7" s="53">
        <f t="shared" si="15"/>
        <v>3097</v>
      </c>
      <c r="BZ7" s="53">
        <f t="shared" si="15"/>
        <v>6051</v>
      </c>
      <c r="CA7" s="51"/>
      <c r="CB7" s="52" t="s">
        <v>105</v>
      </c>
      <c r="CC7" s="52" t="s">
        <v>105</v>
      </c>
      <c r="CD7" s="52" t="s">
        <v>105</v>
      </c>
      <c r="CE7" s="52" t="s">
        <v>105</v>
      </c>
      <c r="CF7" s="52" t="s">
        <v>105</v>
      </c>
      <c r="CG7" s="52" t="s">
        <v>105</v>
      </c>
      <c r="CH7" s="52" t="s">
        <v>105</v>
      </c>
      <c r="CI7" s="52" t="s">
        <v>105</v>
      </c>
      <c r="CJ7" s="52" t="s">
        <v>105</v>
      </c>
      <c r="CK7" s="52" t="s">
        <v>103</v>
      </c>
      <c r="CL7" s="49"/>
      <c r="CM7" s="51">
        <f>CM8</f>
        <v>0</v>
      </c>
      <c r="CN7" s="51">
        <f>CN8</f>
        <v>89486</v>
      </c>
      <c r="CO7" s="52" t="s">
        <v>105</v>
      </c>
      <c r="CP7" s="52" t="s">
        <v>105</v>
      </c>
      <c r="CQ7" s="52" t="s">
        <v>105</v>
      </c>
      <c r="CR7" s="52" t="s">
        <v>105</v>
      </c>
      <c r="CS7" s="52" t="s">
        <v>105</v>
      </c>
      <c r="CT7" s="52" t="s">
        <v>105</v>
      </c>
      <c r="CU7" s="52" t="s">
        <v>105</v>
      </c>
      <c r="CV7" s="52" t="s">
        <v>105</v>
      </c>
      <c r="CW7" s="52" t="s">
        <v>105</v>
      </c>
      <c r="CX7" s="52" t="s">
        <v>103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108.2</v>
      </c>
      <c r="DF7" s="52">
        <f t="shared" si="16"/>
        <v>117.1</v>
      </c>
      <c r="DG7" s="52">
        <f t="shared" si="16"/>
        <v>145.19999999999999</v>
      </c>
      <c r="DH7" s="52">
        <f t="shared" si="16"/>
        <v>219.9</v>
      </c>
      <c r="DI7" s="52">
        <f t="shared" si="16"/>
        <v>107.1</v>
      </c>
      <c r="DJ7" s="49"/>
      <c r="DK7" s="52">
        <f>DK8</f>
        <v>150.69999999999999</v>
      </c>
      <c r="DL7" s="52">
        <f t="shared" ref="DL7:DT7" si="17">DL8</f>
        <v>149.30000000000001</v>
      </c>
      <c r="DM7" s="52">
        <f t="shared" si="17"/>
        <v>145.19999999999999</v>
      </c>
      <c r="DN7" s="52">
        <f t="shared" si="17"/>
        <v>160.30000000000001</v>
      </c>
      <c r="DO7" s="52">
        <f t="shared" si="17"/>
        <v>150.69999999999999</v>
      </c>
      <c r="DP7" s="52">
        <f t="shared" si="17"/>
        <v>161.5</v>
      </c>
      <c r="DQ7" s="52">
        <f t="shared" si="17"/>
        <v>156.5</v>
      </c>
      <c r="DR7" s="52">
        <f t="shared" si="17"/>
        <v>131</v>
      </c>
      <c r="DS7" s="52">
        <f t="shared" si="17"/>
        <v>136.80000000000001</v>
      </c>
      <c r="DT7" s="52">
        <f t="shared" si="17"/>
        <v>145.1</v>
      </c>
      <c r="DU7" s="49"/>
    </row>
    <row r="8" spans="1:125" s="54" customFormat="1" x14ac:dyDescent="0.15">
      <c r="A8" s="37"/>
      <c r="B8" s="55">
        <v>2022</v>
      </c>
      <c r="C8" s="55">
        <v>281000</v>
      </c>
      <c r="D8" s="55">
        <v>47</v>
      </c>
      <c r="E8" s="55">
        <v>14</v>
      </c>
      <c r="F8" s="55">
        <v>0</v>
      </c>
      <c r="G8" s="55">
        <v>7</v>
      </c>
      <c r="H8" s="55" t="s">
        <v>106</v>
      </c>
      <c r="I8" s="55" t="s">
        <v>107</v>
      </c>
      <c r="J8" s="55" t="s">
        <v>108</v>
      </c>
      <c r="K8" s="55" t="s">
        <v>109</v>
      </c>
      <c r="L8" s="55" t="s">
        <v>110</v>
      </c>
      <c r="M8" s="55" t="s">
        <v>111</v>
      </c>
      <c r="N8" s="55" t="s">
        <v>112</v>
      </c>
      <c r="O8" s="56" t="s">
        <v>113</v>
      </c>
      <c r="P8" s="57" t="s">
        <v>114</v>
      </c>
      <c r="Q8" s="57" t="s">
        <v>115</v>
      </c>
      <c r="R8" s="58">
        <v>29</v>
      </c>
      <c r="S8" s="57" t="s">
        <v>116</v>
      </c>
      <c r="T8" s="57" t="s">
        <v>117</v>
      </c>
      <c r="U8" s="58">
        <v>5661</v>
      </c>
      <c r="V8" s="58">
        <v>146</v>
      </c>
      <c r="W8" s="58">
        <v>300</v>
      </c>
      <c r="X8" s="57" t="s">
        <v>118</v>
      </c>
      <c r="Y8" s="59">
        <v>68.5</v>
      </c>
      <c r="Z8" s="59">
        <v>79.599999999999994</v>
      </c>
      <c r="AA8" s="59">
        <v>55.2</v>
      </c>
      <c r="AB8" s="59">
        <v>87.9</v>
      </c>
      <c r="AC8" s="59">
        <v>104.2</v>
      </c>
      <c r="AD8" s="59">
        <v>150.30000000000001</v>
      </c>
      <c r="AE8" s="59">
        <v>136.1</v>
      </c>
      <c r="AF8" s="59">
        <v>127.8</v>
      </c>
      <c r="AG8" s="59">
        <v>146.5</v>
      </c>
      <c r="AH8" s="59">
        <v>142.69999999999999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4.0999999999999996</v>
      </c>
      <c r="AQ8" s="59">
        <v>6.6</v>
      </c>
      <c r="AR8" s="59">
        <v>5.5</v>
      </c>
      <c r="AS8" s="59">
        <v>4.0999999999999996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45</v>
      </c>
      <c r="BA8" s="60">
        <v>45</v>
      </c>
      <c r="BB8" s="60">
        <v>67</v>
      </c>
      <c r="BC8" s="60">
        <v>56</v>
      </c>
      <c r="BD8" s="60">
        <v>65</v>
      </c>
      <c r="BE8" s="60">
        <v>33</v>
      </c>
      <c r="BF8" s="59">
        <v>-47.7</v>
      </c>
      <c r="BG8" s="59">
        <v>-27.3</v>
      </c>
      <c r="BH8" s="59">
        <v>-81.099999999999994</v>
      </c>
      <c r="BI8" s="59">
        <v>-13.8</v>
      </c>
      <c r="BJ8" s="59">
        <v>4</v>
      </c>
      <c r="BK8" s="59">
        <v>-0.1</v>
      </c>
      <c r="BL8" s="59">
        <v>-9.8000000000000007</v>
      </c>
      <c r="BM8" s="59">
        <v>-25.9</v>
      </c>
      <c r="BN8" s="59">
        <v>-24.6</v>
      </c>
      <c r="BO8" s="59">
        <v>-29.2</v>
      </c>
      <c r="BP8" s="56">
        <v>12.8</v>
      </c>
      <c r="BQ8" s="60">
        <v>-10745</v>
      </c>
      <c r="BR8" s="60">
        <v>-5957</v>
      </c>
      <c r="BS8" s="60">
        <v>-19673</v>
      </c>
      <c r="BT8" s="61">
        <v>-4295</v>
      </c>
      <c r="BU8" s="61">
        <v>1224</v>
      </c>
      <c r="BV8" s="60">
        <v>16973</v>
      </c>
      <c r="BW8" s="60">
        <v>5206</v>
      </c>
      <c r="BX8" s="60">
        <v>2220</v>
      </c>
      <c r="BY8" s="60">
        <v>3097</v>
      </c>
      <c r="BZ8" s="60">
        <v>6051</v>
      </c>
      <c r="CA8" s="58">
        <v>10556</v>
      </c>
      <c r="CB8" s="59" t="s">
        <v>110</v>
      </c>
      <c r="CC8" s="59" t="s">
        <v>110</v>
      </c>
      <c r="CD8" s="59" t="s">
        <v>110</v>
      </c>
      <c r="CE8" s="59" t="s">
        <v>110</v>
      </c>
      <c r="CF8" s="59" t="s">
        <v>110</v>
      </c>
      <c r="CG8" s="59" t="s">
        <v>110</v>
      </c>
      <c r="CH8" s="59" t="s">
        <v>110</v>
      </c>
      <c r="CI8" s="59" t="s">
        <v>110</v>
      </c>
      <c r="CJ8" s="59" t="s">
        <v>110</v>
      </c>
      <c r="CK8" s="59" t="s">
        <v>110</v>
      </c>
      <c r="CL8" s="56" t="s">
        <v>110</v>
      </c>
      <c r="CM8" s="58">
        <v>0</v>
      </c>
      <c r="CN8" s="58">
        <v>89486</v>
      </c>
      <c r="CO8" s="59" t="s">
        <v>110</v>
      </c>
      <c r="CP8" s="59" t="s">
        <v>110</v>
      </c>
      <c r="CQ8" s="59" t="s">
        <v>110</v>
      </c>
      <c r="CR8" s="59" t="s">
        <v>110</v>
      </c>
      <c r="CS8" s="59" t="s">
        <v>110</v>
      </c>
      <c r="CT8" s="59" t="s">
        <v>110</v>
      </c>
      <c r="CU8" s="59" t="s">
        <v>110</v>
      </c>
      <c r="CV8" s="59" t="s">
        <v>110</v>
      </c>
      <c r="CW8" s="59" t="s">
        <v>110</v>
      </c>
      <c r="CX8" s="59" t="s">
        <v>110</v>
      </c>
      <c r="CY8" s="56" t="s">
        <v>110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108.2</v>
      </c>
      <c r="DF8" s="59">
        <v>117.1</v>
      </c>
      <c r="DG8" s="59">
        <v>145.19999999999999</v>
      </c>
      <c r="DH8" s="59">
        <v>219.9</v>
      </c>
      <c r="DI8" s="59">
        <v>107.1</v>
      </c>
      <c r="DJ8" s="56">
        <v>72.2</v>
      </c>
      <c r="DK8" s="59">
        <v>150.69999999999999</v>
      </c>
      <c r="DL8" s="59">
        <v>149.30000000000001</v>
      </c>
      <c r="DM8" s="59">
        <v>145.19999999999999</v>
      </c>
      <c r="DN8" s="59">
        <v>160.30000000000001</v>
      </c>
      <c r="DO8" s="59">
        <v>150.69999999999999</v>
      </c>
      <c r="DP8" s="59">
        <v>161.5</v>
      </c>
      <c r="DQ8" s="59">
        <v>156.5</v>
      </c>
      <c r="DR8" s="59">
        <v>131</v>
      </c>
      <c r="DS8" s="59">
        <v>136.80000000000001</v>
      </c>
      <c r="DT8" s="59">
        <v>145.1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119</v>
      </c>
      <c r="C10" s="64" t="s">
        <v>120</v>
      </c>
      <c r="D10" s="64" t="s">
        <v>121</v>
      </c>
      <c r="E10" s="64" t="s">
        <v>122</v>
      </c>
      <c r="F10" s="64" t="s">
        <v>123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2024-01-11T00:13:06Z</dcterms:created>
  <dcterms:modified xsi:type="dcterms:W3CDTF">2024-01-26T06:17:14Z</dcterms:modified>
  <cp:category/>
</cp:coreProperties>
</file>