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7_道路計画課\02_計画係（自転車）\01_駐車場\01_令和５年度\02_照会回答・要望・依頼\03_決算・発注予定\29_公営企業に係る経営比較分析表（令和４年度決算）の分析等について\02_回答\"/>
    </mc:Choice>
  </mc:AlternateContent>
  <workbookProtection workbookAlgorithmName="SHA-512" workbookHashValue="5+0UPoPI7PStbcgDMkkvev63FQWLJmsRtlyvkE38Bouz+Y41jp7pbFM89hOCvRYhB2tkZCzlE1Z4kxmmN2YNbA==" workbookSaltValue="lt1RH/Ze6b/bDhz6kXuNW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GQ30" i="4"/>
  <c r="BZ51" i="4"/>
  <c r="BZ30" i="4"/>
  <c r="AV76" i="4"/>
  <c r="KO51" i="4"/>
  <c r="FX51" i="4"/>
  <c r="HP76" i="4"/>
  <c r="FX30" i="4"/>
  <c r="BG30" i="4"/>
  <c r="LE76" i="4"/>
  <c r="KO30" i="4"/>
  <c r="BG51" i="4"/>
  <c r="HA76" i="4"/>
  <c r="AN51" i="4"/>
  <c r="FE30" i="4"/>
  <c r="AN30" i="4"/>
  <c r="AG76" i="4"/>
  <c r="KP76" i="4"/>
  <c r="FE51" i="4"/>
  <c r="JV51" i="4"/>
  <c r="JV30" i="4"/>
  <c r="KA76" i="4"/>
  <c r="EL51" i="4"/>
  <c r="GL76" i="4"/>
  <c r="U51" i="4"/>
  <c r="EL30" i="4"/>
  <c r="U30" i="4"/>
  <c r="R76" i="4"/>
  <c r="JC51" i="4"/>
  <c r="JC30" i="4"/>
</calcChain>
</file>

<file path=xl/sharedStrings.xml><?xml version="1.0" encoding="utf-8"?>
<sst xmlns="http://schemas.openxmlformats.org/spreadsheetml/2006/main" count="278" uniqueCount="126">
  <si>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</si>
  <si>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</si>
  <si>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</si>
  <si>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</si>
  <si>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</si>
  <si>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</si>
  <si>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</si>
  <si>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</si>
  <si>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</si>
  <si>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</si>
  <si>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</si>
  <si>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</si>
  <si>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</si>
  <si>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</si>
  <si>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</si>
  <si>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</si>
  <si>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</si>
  <si>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</si>
  <si>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</si>
  <si>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</si>
  <si>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</si>
  <si>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</si>
  <si>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</si>
  <si>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</si>
  <si>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</si>
  <si>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</si>
  <si>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</si>
  <si>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</si>
  <si>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</si>
  <si>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</si>
  <si>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</si>
  <si>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</si>
  <si>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</si>
  <si>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</si>
  <si>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</si>
  <si>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</si>
  <si>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</si>
  <si>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</si>
  <si>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</si>
  <si>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</si>
  <si>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</si>
  <si>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</si>
  <si>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</si>
  <si>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</si>
  <si>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</si>
  <si>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</si>
  <si>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</si>
  <si>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</si>
  <si>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</si>
  <si>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</si>
  <si>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</si>
  <si>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</si>
  <si>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</si>
  <si>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</si>
  <si>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</si>
  <si>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</si>
  <si>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</si>
  <si>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</si>
  <si>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</si>
  <si>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</si>
  <si>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</si>
  <si>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</si>
  <si>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</si>
  <si>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</si>
  <si>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</si>
  <si>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</si>
  <si>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</si>
  <si>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</si>
  <si>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</si>
  <si>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</si>
  <si>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</si>
  <si>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</si>
  <si>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</si>
  <si>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</si>
  <si>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</si>
  <si>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</si>
  <si>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</si>
  <si>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</si>
  <si>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</si>
  <si>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</si>
  <si>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</si>
  <si>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</si>
  <si>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</si>
  <si>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</si>
  <si>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</si>
  <si>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</si>
  <si>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</si>
  <si>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</si>
  <si>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</si>
  <si>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</si>
  <si>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</si>
  <si>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</si>
  <si>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</si>
  <si>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</si>
  <si>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</si>
  <si>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</si>
  <si>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</si>
  <si>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</si>
  <si>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</si>
  <si>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</si>
  <si>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</si>
  <si>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</si>
  <si>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</si>
  <si>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</si>
  <si>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</si>
  <si>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和田岬駐車場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</si>
  <si>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</si>
  <si>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</si>
  <si>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</si>
  <si>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</si>
  <si>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</si>
  <si>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</si>
  <si>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</si>
  <si>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</si>
  <si>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</si>
  <si>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</si>
  <si>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</si>
  <si>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</si>
  <si>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</si>
  <si>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</si>
  <si>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</si>
  <si>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</si>
  <si>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①収益的収支比率は前年度から減少し、100％未満の赤字である。
④売上高GOP比率、⑤EBITDAは、前年度から大幅に減少している。
料金収入は前年度より大幅に回復しており、設備投資による一時的な影響である。</t>
    <rPh sb="14" eb="16">
      <t>ゲンショウ</t>
    </rPh>
    <rPh sb="22" eb="24">
      <t>ミマン</t>
    </rPh>
    <rPh sb="25" eb="27">
      <t>アカジ</t>
    </rPh>
    <rPh sb="56" eb="58">
      <t>オオハバ</t>
    </rPh>
    <rPh sb="67" eb="71">
      <t>リョウキンシュウニュウ</t>
    </rPh>
    <rPh sb="72" eb="75">
      <t>ゼンネンド</t>
    </rPh>
    <rPh sb="77" eb="79">
      <t>オオハバ</t>
    </rPh>
    <rPh sb="80" eb="82">
      <t>カイフク</t>
    </rPh>
    <rPh sb="87" eb="91">
      <t>セツビトウシ</t>
    </rPh>
    <rPh sb="94" eb="97">
      <t>イチジテキ</t>
    </rPh>
    <rPh sb="98" eb="100">
      <t>エイキョウ</t>
    </rPh>
    <phoneticPr fontId="5"/>
  </si>
  <si>
    <t>⑧設備投資見込額は前年度より減少した。今後、必要な設備更新に対する投資を計画的に実施していく。
⑩企業債残高対料金収入比率は、平成30年度より0となっている。</t>
    <rPh sb="14" eb="16">
      <t>ゲンショウ</t>
    </rPh>
    <phoneticPr fontId="5"/>
  </si>
  <si>
    <t>⑪稼働率は、直近5年間ほぼ横ばいであり、類似施設の平均値を下回っている。
通勤目的の長時間利用車両が多いためと考えられる。</t>
    <phoneticPr fontId="5"/>
  </si>
  <si>
    <t>近隣の企業への通勤・訪問者の利用が多く、自動二輪車の駐車枠拡大を実施し、利用者数も増加した。今年度の収益的収支比率は黒字であり、収益の増加及び安定化を目指していく。</t>
    <rPh sb="20" eb="25">
      <t>ジドウニリンシャ</t>
    </rPh>
    <rPh sb="26" eb="28">
      <t>チュウシャ</t>
    </rPh>
    <rPh sb="28" eb="29">
      <t>ワク</t>
    </rPh>
    <rPh sb="29" eb="31">
      <t>カクダイ</t>
    </rPh>
    <rPh sb="32" eb="34">
      <t>ジッシ</t>
    </rPh>
    <rPh sb="36" eb="40">
      <t>リヨウシャスウ</t>
    </rPh>
    <rPh sb="41" eb="43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</si>
</sst>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158.1</c:v>
                </c:pt>
                <c:pt idx="2">
                  <c:v>148.9</c:v>
                </c:pt>
                <c:pt idx="3">
                  <c:v>107.6</c:v>
                </c:pt>
                <c:pt idx="4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AC3-9506-4F8F594D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4-4AC3-9506-4F8F594D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F-44F3-B8F0-AE304FE19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F-44F3-B8F0-AE304FE19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4B-4BBC-A9BF-F9C49A67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B-4BBC-A9BF-F9C49A67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131-46FA-AF33-BA542217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1-46FA-AF33-BA542217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7-4C44-A48C-7CFB22C60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7-4C44-A48C-7CFB22C60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F-48B9-AB7C-F81086D1C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F-48B9-AB7C-F81086D1C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68.099999999999994</c:v>
                </c:pt>
                <c:pt idx="2">
                  <c:v>59.3</c:v>
                </c:pt>
                <c:pt idx="3">
                  <c:v>62.5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C-4140-BCD2-EB93D6350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C-4140-BCD2-EB93D6350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-2.2999999999999998</c:v>
                </c:pt>
                <c:pt idx="1">
                  <c:v>33.1</c:v>
                </c:pt>
                <c:pt idx="2">
                  <c:v>26.4</c:v>
                </c:pt>
                <c:pt idx="3">
                  <c:v>-3.1</c:v>
                </c:pt>
                <c:pt idx="4">
                  <c:v>-26.8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0-4AF0-BC06-F7AEFE6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0-4AF0-BC06-F7AEFE6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158</c:v>
                </c:pt>
                <c:pt idx="1">
                  <c:v>14247</c:v>
                </c:pt>
                <c:pt idx="2">
                  <c:v>11943</c:v>
                </c:pt>
                <c:pt idx="3">
                  <c:v>2280</c:v>
                </c:pt>
                <c:pt idx="4">
                  <c:v>-6963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0-4140-A614-3B5032C77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0-4140-A614-3B5032C77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1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兵庫県神戸市　和田岬駐車場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7222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120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40.700000000000003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158.1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148.9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107.6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82.9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72.099999999999994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68.099999999999994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59.3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62.5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123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124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-2.2999999999999998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33.1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26.4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-3.1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-26.8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158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14247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11943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2280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-6963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374934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3V/94E6kUltUhx2/6rsvYNSoW5K05jnTQgGswA0oQc1qLvgwuwda7KV2Sxs7jgVjmIxT1ipaVL8HCs/77cyXtQ==" saltValue="Q/QsXUnX8e5M0F3MV2ZF1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2022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兵庫県神戸市</v>
      </c>
      <c r="I6" s="48" t="str">
        <f t="shared" si="1"/>
        <v>和田岬駐車場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21</v>
      </c>
      <c r="S6" s="50" t="str">
        <f t="shared" si="1"/>
        <v>駅</v>
      </c>
      <c r="T6" s="50" t="str">
        <f t="shared" si="1"/>
        <v>無</v>
      </c>
      <c r="U6" s="51">
        <f t="shared" si="1"/>
        <v>7222</v>
      </c>
      <c r="V6" s="51">
        <f t="shared" si="1"/>
        <v>120</v>
      </c>
      <c r="W6" s="51">
        <f t="shared" si="1"/>
        <v>300</v>
      </c>
      <c r="X6" s="50" t="str">
        <f t="shared" si="1"/>
        <v>代行制</v>
      </c>
      <c r="Y6" s="52">
        <f>IF(Y8="-",NA(),Y8)</f>
        <v>40.700000000000003</v>
      </c>
      <c r="Z6" s="52">
        <f t="shared" ref="Z6:AH6" si="2">IF(Z8="-",NA(),Z8)</f>
        <v>158.1</v>
      </c>
      <c r="AA6" s="52">
        <f t="shared" si="2"/>
        <v>148.9</v>
      </c>
      <c r="AB6" s="52">
        <f t="shared" si="2"/>
        <v>107.6</v>
      </c>
      <c r="AC6" s="52">
        <f t="shared" si="2"/>
        <v>82.9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-2.2999999999999998</v>
      </c>
      <c r="BG6" s="52">
        <f t="shared" ref="BG6:BO6" si="5">IF(BG8="-",NA(),BG8)</f>
        <v>33.1</v>
      </c>
      <c r="BH6" s="52">
        <f t="shared" si="5"/>
        <v>26.4</v>
      </c>
      <c r="BI6" s="52">
        <f t="shared" si="5"/>
        <v>-3.1</v>
      </c>
      <c r="BJ6" s="52">
        <f t="shared" si="5"/>
        <v>-26.8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158</v>
      </c>
      <c r="BR6" s="53">
        <f t="shared" ref="BR6:BZ6" si="6">IF(BR8="-",NA(),BR8)</f>
        <v>14247</v>
      </c>
      <c r="BS6" s="53">
        <f t="shared" si="6"/>
        <v>11943</v>
      </c>
      <c r="BT6" s="53">
        <f t="shared" si="6"/>
        <v>2280</v>
      </c>
      <c r="BU6" s="53">
        <f t="shared" si="6"/>
        <v>-6963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374934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72.099999999999994</v>
      </c>
      <c r="DL6" s="52">
        <f t="shared" ref="DL6:DT6" si="9">IF(DL8="-",NA(),DL8)</f>
        <v>68.099999999999994</v>
      </c>
      <c r="DM6" s="52">
        <f t="shared" si="9"/>
        <v>59.3</v>
      </c>
      <c r="DN6" s="52">
        <f t="shared" si="9"/>
        <v>62.5</v>
      </c>
      <c r="DO6" s="52">
        <f t="shared" si="9"/>
        <v>70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102</v>
      </c>
      <c r="B7" s="48">
        <f t="shared" ref="B7:X7" si="10">B8</f>
        <v>2022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兵庫県　神戸市</v>
      </c>
      <c r="I7" s="48" t="str">
        <f t="shared" si="10"/>
        <v>和田岬駐車場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21</v>
      </c>
      <c r="S7" s="50" t="str">
        <f t="shared" si="10"/>
        <v>駅</v>
      </c>
      <c r="T7" s="50" t="str">
        <f t="shared" si="10"/>
        <v>無</v>
      </c>
      <c r="U7" s="51">
        <f t="shared" si="10"/>
        <v>7222</v>
      </c>
      <c r="V7" s="51">
        <f t="shared" si="10"/>
        <v>120</v>
      </c>
      <c r="W7" s="51">
        <f t="shared" si="10"/>
        <v>300</v>
      </c>
      <c r="X7" s="50" t="str">
        <f t="shared" si="10"/>
        <v>代行制</v>
      </c>
      <c r="Y7" s="52">
        <f>Y8</f>
        <v>40.700000000000003</v>
      </c>
      <c r="Z7" s="52">
        <f t="shared" ref="Z7:AH7" si="11">Z8</f>
        <v>158.1</v>
      </c>
      <c r="AA7" s="52">
        <f t="shared" si="11"/>
        <v>148.9</v>
      </c>
      <c r="AB7" s="52">
        <f t="shared" si="11"/>
        <v>107.6</v>
      </c>
      <c r="AC7" s="52">
        <f t="shared" si="11"/>
        <v>82.9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-2.2999999999999998</v>
      </c>
      <c r="BG7" s="52">
        <f t="shared" ref="BG7:BO7" si="14">BG8</f>
        <v>33.1</v>
      </c>
      <c r="BH7" s="52">
        <f t="shared" si="14"/>
        <v>26.4</v>
      </c>
      <c r="BI7" s="52">
        <f t="shared" si="14"/>
        <v>-3.1</v>
      </c>
      <c r="BJ7" s="52">
        <f t="shared" si="14"/>
        <v>-26.8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158</v>
      </c>
      <c r="BR7" s="53">
        <f t="shared" ref="BR7:BZ7" si="15">BR8</f>
        <v>14247</v>
      </c>
      <c r="BS7" s="53">
        <f t="shared" si="15"/>
        <v>11943</v>
      </c>
      <c r="BT7" s="53">
        <f t="shared" si="15"/>
        <v>2280</v>
      </c>
      <c r="BU7" s="53">
        <f t="shared" si="15"/>
        <v>-6963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374934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72.099999999999994</v>
      </c>
      <c r="DL7" s="52">
        <f t="shared" ref="DL7:DT7" si="17">DL8</f>
        <v>68.099999999999994</v>
      </c>
      <c r="DM7" s="52">
        <f t="shared" si="17"/>
        <v>59.3</v>
      </c>
      <c r="DN7" s="52">
        <f t="shared" si="17"/>
        <v>62.5</v>
      </c>
      <c r="DO7" s="52">
        <f t="shared" si="17"/>
        <v>70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15">
      <c r="A8" s="37"/>
      <c r="B8" s="55">
        <v>2022</v>
      </c>
      <c r="C8" s="55">
        <v>281000</v>
      </c>
      <c r="D8" s="55">
        <v>47</v>
      </c>
      <c r="E8" s="55">
        <v>14</v>
      </c>
      <c r="F8" s="55">
        <v>0</v>
      </c>
      <c r="G8" s="55">
        <v>11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21</v>
      </c>
      <c r="S8" s="57" t="s">
        <v>114</v>
      </c>
      <c r="T8" s="57" t="s">
        <v>115</v>
      </c>
      <c r="U8" s="58">
        <v>7222</v>
      </c>
      <c r="V8" s="58">
        <v>120</v>
      </c>
      <c r="W8" s="58">
        <v>300</v>
      </c>
      <c r="X8" s="57" t="s">
        <v>116</v>
      </c>
      <c r="Y8" s="59">
        <v>40.700000000000003</v>
      </c>
      <c r="Z8" s="59">
        <v>158.1</v>
      </c>
      <c r="AA8" s="59">
        <v>148.9</v>
      </c>
      <c r="AB8" s="59">
        <v>107.6</v>
      </c>
      <c r="AC8" s="59">
        <v>82.9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-2.2999999999999998</v>
      </c>
      <c r="BG8" s="59">
        <v>33.1</v>
      </c>
      <c r="BH8" s="59">
        <v>26.4</v>
      </c>
      <c r="BI8" s="59">
        <v>-3.1</v>
      </c>
      <c r="BJ8" s="59">
        <v>-26.8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158</v>
      </c>
      <c r="BR8" s="60">
        <v>14247</v>
      </c>
      <c r="BS8" s="60">
        <v>11943</v>
      </c>
      <c r="BT8" s="61">
        <v>2280</v>
      </c>
      <c r="BU8" s="61">
        <v>-6963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0</v>
      </c>
      <c r="CN8" s="58">
        <v>374934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72.099999999999994</v>
      </c>
      <c r="DL8" s="59">
        <v>68.099999999999994</v>
      </c>
      <c r="DM8" s="59">
        <v>59.3</v>
      </c>
      <c r="DN8" s="59">
        <v>62.5</v>
      </c>
      <c r="DO8" s="59">
        <v>70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2024-01-11T00:13:10Z</dcterms:created>
  <dcterms:modified xsi:type="dcterms:W3CDTF">2024-01-26T06:30:55Z</dcterms:modified>
  <cp:category/>
</cp:coreProperties>
</file>