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.kobe.local\work2\12_建設局\07_道路計画課\02_計画係（自転車）\01_駐車場\01_令和５年度\02_照会回答・要望・依頼\03_決算・発注予定\29_公営企業に係る経営比較分析表（令和４年度決算）の分析等について\02_回答\"/>
    </mc:Choice>
  </mc:AlternateContent>
  <workbookProtection workbookAlgorithmName="SHA-512" workbookHashValue="bx2X4/CUD9Zlq4cFoiNN/w1vgj4IJ5DdMD3iLDDcURjinWcCVVkEGyPU4XAjB9EHalbgA7qHbEk7EP2h+sv0Zw==" workbookSaltValue="UDhWdRSPaq4l7THaEhpfk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51" i="4"/>
  <c r="BG30" i="4"/>
  <c r="AV76" i="4"/>
  <c r="KO51" i="4"/>
  <c r="LE76" i="4"/>
  <c r="FX51" i="4"/>
  <c r="KO30" i="4"/>
  <c r="FX30" i="4"/>
  <c r="HP76" i="4"/>
  <c r="JV30" i="4"/>
  <c r="HA76" i="4"/>
  <c r="AN51" i="4"/>
  <c r="FE30" i="4"/>
  <c r="KP76" i="4"/>
  <c r="FE51" i="4"/>
  <c r="AN30" i="4"/>
  <c r="AG76" i="4"/>
  <c r="JV51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<sst xmlns="http://schemas.openxmlformats.org/spreadsheetml/2006/main" count="278" uniqueCount="128">
  <si>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</si>
  <si>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</si>
  <si>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</si>
  <si>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</si>
  <si>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</si>
  <si>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</si>
  <si>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</si>
  <si>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</si>
  <si>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</si>
  <si>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</si>
  <si>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</si>
  <si>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</si>
  <si>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</si>
  <si>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</si>
  <si>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</si>
  <si>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</si>
  <si>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</si>
  <si>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</si>
  <si>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</si>
  <si>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</si>
  <si>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</si>
  <si>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</si>
  <si>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</si>
  <si>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</si>
  <si>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</si>
  <si>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</si>
  <si>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</si>
  <si>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</si>
  <si>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</si>
  <si>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</si>
  <si>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</si>
  <si>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</si>
  <si>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</si>
  <si>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</si>
  <si>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</si>
  <si>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</si>
  <si>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</si>
  <si>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</si>
  <si>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</si>
  <si>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</si>
  <si>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</si>
  <si>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</si>
  <si>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</si>
  <si>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</si>
  <si>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</si>
  <si>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</si>
  <si>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</si>
  <si>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</si>
  <si>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</si>
  <si>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</si>
  <si>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</si>
  <si>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</si>
  <si>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</si>
  <si>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</si>
  <si>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</si>
  <si>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</si>
  <si>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</si>
  <si>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</si>
  <si>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</si>
  <si>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</si>
  <si>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</si>
  <si>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</si>
  <si>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</si>
  <si>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</si>
  <si>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</si>
  <si>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</si>
  <si>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</si>
  <si>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</si>
  <si>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</si>
  <si>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</si>
  <si>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</si>
  <si>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</si>
  <si>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</si>
  <si>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</si>
  <si>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</si>
  <si>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</si>
  <si>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</si>
  <si>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</si>
  <si>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</si>
  <si>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</si>
  <si>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</si>
  <si>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</si>
  <si>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</si>
  <si>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</si>
  <si>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</si>
  <si>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</si>
  <si>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</si>
  <si>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</si>
  <si>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</si>
  <si>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</si>
  <si>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</si>
  <si>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</si>
  <si>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</si>
  <si>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</si>
  <si>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</si>
  <si>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</si>
  <si>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</si>
  <si>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</si>
  <si>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</si>
  <si>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</si>
  <si>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</si>
  <si>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</si>
  <si>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</si>
  <si>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</si>
  <si>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</si>
  <si>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</si>
  <si>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兵庫県　神戸市</t>
  </si>
  <si>
    <t>舞子駅前駐車場</t>
  </si>
  <si>
    <t>法非適用</t>
  </si>
  <si>
    <t>駐車場整備事業</t>
  </si>
  <si>
    <t>-</t>
  </si>
  <si>
    <t>Ａ１Ｂ１</t>
  </si>
  <si>
    <t>非設置</t>
  </si>
  <si>
    <t>該当数値なし</t>
  </si>
  <si>
    <t>都市計画駐車場</t>
  </si>
  <si>
    <t>立体式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</si>
  <si>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</si>
  <si>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</si>
  <si>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</si>
  <si>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</si>
  <si>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</si>
  <si>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</si>
  <si>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</si>
  <si>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</si>
  <si>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①収益的収支比率は、類似施設の平均値を下回っており、前年度より微減した。
④売上高GOP比率、⑤EBITDAは減少、類似施設の平均値を下回っている。
料金収入は前年度より回復しており、設備投資による一時的な影響である。</t>
    <rPh sb="32" eb="33">
      <t>ゲン</t>
    </rPh>
    <rPh sb="55" eb="57">
      <t>ゲンショウ</t>
    </rPh>
    <rPh sb="75" eb="79">
      <t>リョウキンシュウニュウ</t>
    </rPh>
    <rPh sb="80" eb="83">
      <t>ゼンネンド</t>
    </rPh>
    <rPh sb="85" eb="87">
      <t>カイフク</t>
    </rPh>
    <rPh sb="92" eb="96">
      <t>セツビトウシ</t>
    </rPh>
    <rPh sb="99" eb="102">
      <t>イチジテキ</t>
    </rPh>
    <rPh sb="103" eb="105">
      <t>エイキョウ</t>
    </rPh>
    <phoneticPr fontId="5"/>
  </si>
  <si>
    <t>⑧設備投資見込額は平均的である。
⑩企業債残高対料金収入比率は、平成29年度より0である。</t>
    <rPh sb="9" eb="12">
      <t>ヘイキンテキ</t>
    </rPh>
    <phoneticPr fontId="5"/>
  </si>
  <si>
    <t>⑪稼働率は直近5年間類似施設の平均値を上回っており、増加傾向にある。
隣接商業施設への買い物目的での利用が多く、比較的短時間での利用が多いためと考えられる。</t>
    <phoneticPr fontId="5"/>
  </si>
  <si>
    <t>稼働率は高く、収益的収支比率についても比較的安定している。周辺商業施設に対する営業活動やコスト削減等により、経営状況の改善に努めていく。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</si>
</sst>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102.1</c:v>
                </c:pt>
                <c:pt idx="1">
                  <c:v>103.4</c:v>
                </c:pt>
                <c:pt idx="2">
                  <c:v>96.3</c:v>
                </c:pt>
                <c:pt idx="3">
                  <c:v>104.3</c:v>
                </c:pt>
                <c:pt idx="4">
                  <c:v>82.8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B-41B5-9212-D1BE93D3D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245.6</c:v>
                </c:pt>
                <c:pt idx="1">
                  <c:v>222.3</c:v>
                </c:pt>
                <c:pt idx="2">
                  <c:v>130.19999999999999</c:v>
                </c:pt>
                <c:pt idx="3">
                  <c:v>136.5</c:v>
                </c:pt>
                <c:pt idx="4">
                  <c:v>183.5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0B-41B5-9212-D1BE93D3D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B-4ADA-8971-62479648D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165.9</c:v>
                </c:pt>
                <c:pt idx="1">
                  <c:v>1263.5</c:v>
                </c:pt>
                <c:pt idx="2">
                  <c:v>108.5</c:v>
                </c:pt>
                <c:pt idx="3">
                  <c:v>136.19999999999999</c:v>
                </c:pt>
                <c:pt idx="4">
                  <c:v>104.8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FB-4ADA-8971-62479648D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72F-4255-A9B1-CD1FCD08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F-4255-A9B1-CD1FCD08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EEC-4B4F-A6FC-9929A0DEE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EC-4B4F-A6FC-9929A0DEE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5-48CE-BAA5-88072BAB9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3.1</c:v>
                </c:pt>
                <c:pt idx="2">
                  <c:v>8.6</c:v>
                </c:pt>
                <c:pt idx="3">
                  <c:v>4.3</c:v>
                </c:pt>
                <c:pt idx="4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05-48CE-BAA5-88072BAB9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50-417C-B702-61370B05F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36</c:v>
                </c:pt>
                <c:pt idx="1">
                  <c:v>26</c:v>
                </c:pt>
                <c:pt idx="2">
                  <c:v>87</c:v>
                </c:pt>
                <c:pt idx="3">
                  <c:v>7646</c:v>
                </c:pt>
                <c:pt idx="4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50-417C-B702-61370B05F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228.1</c:v>
                </c:pt>
                <c:pt idx="1">
                  <c:v>232.9</c:v>
                </c:pt>
                <c:pt idx="2">
                  <c:v>229.3</c:v>
                </c:pt>
                <c:pt idx="3">
                  <c:v>237.7</c:v>
                </c:pt>
                <c:pt idx="4">
                  <c:v>240.1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E-414B-87B5-EDC54A631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127.8</c:v>
                </c:pt>
                <c:pt idx="2">
                  <c:v>105.7</c:v>
                </c:pt>
                <c:pt idx="3">
                  <c:v>104.3</c:v>
                </c:pt>
                <c:pt idx="4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DE-414B-87B5-EDC54A631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-58.7</c:v>
                </c:pt>
                <c:pt idx="1">
                  <c:v>-59</c:v>
                </c:pt>
                <c:pt idx="2">
                  <c:v>-78.5</c:v>
                </c:pt>
                <c:pt idx="3">
                  <c:v>-71.099999999999994</c:v>
                </c:pt>
                <c:pt idx="4">
                  <c:v>-93.5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6-4F4C-9221-A1640D3CA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30.7</c:v>
                </c:pt>
                <c:pt idx="1">
                  <c:v>13.5</c:v>
                </c:pt>
                <c:pt idx="2">
                  <c:v>7.1</c:v>
                </c:pt>
                <c:pt idx="3">
                  <c:v>5.6</c:v>
                </c:pt>
                <c:pt idx="4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86-4F4C-9221-A1640D3CA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1316</c:v>
                </c:pt>
                <c:pt idx="1">
                  <c:v>2099</c:v>
                </c:pt>
                <c:pt idx="2">
                  <c:v>-2171</c:v>
                </c:pt>
                <c:pt idx="3">
                  <c:v>2551</c:v>
                </c:pt>
                <c:pt idx="4">
                  <c:v>-12908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3-475A-A13F-2AB7E210E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24379</c:v>
                </c:pt>
                <c:pt idx="1">
                  <c:v>22466</c:v>
                </c:pt>
                <c:pt idx="2">
                  <c:v>4211</c:v>
                </c:pt>
                <c:pt idx="3">
                  <c:v>10653</c:v>
                </c:pt>
                <c:pt idx="4">
                  <c:v>17717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3-475A-A13F-2AB7E210E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M55" zoomScale="80" zoomScaleNormal="8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兵庫県神戸市　舞子駅前駐車場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Ａ１Ｂ１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8843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114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立体式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24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167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300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124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102.1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103.4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96.3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104.3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82.8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228.1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232.9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229.3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237.7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240.1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245.6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222.3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130.19999999999999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136.5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183.5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3.5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3.1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8.6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4.3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4.2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135.30000000000001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127.8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105.7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104.3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114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125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126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-58.7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-59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-78.5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-71.099999999999994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-93.5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1316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2099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-2171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2551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-12908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36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26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87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7646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53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30.7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13.5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7.1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5.6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18.100000000000001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24379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22466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4211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10653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17717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127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164530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165.9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1263.5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108.5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136.19999999999999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104.8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KfDwVopDnwINzP1gqRMfv0WyGp/xqn3Z+BFEqzDqlgSrMY7agCPv4sH9jWjTjIbSZyjFhCuFwc5yw1WUh6ktBA==" saltValue="9eKXSN+jlf8ZzE7EWTic9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91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90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100</v>
      </c>
      <c r="B6" s="48">
        <f>B8</f>
        <v>2022</v>
      </c>
      <c r="C6" s="48">
        <f t="shared" ref="C6:X6" si="1">C8</f>
        <v>281000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12</v>
      </c>
      <c r="H6" s="48" t="str">
        <f>SUBSTITUTE(H8,"　","")</f>
        <v>兵庫県神戸市</v>
      </c>
      <c r="I6" s="48" t="str">
        <f t="shared" si="1"/>
        <v>舞子駅前駐車場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Ａ１Ｂ１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立体式</v>
      </c>
      <c r="R6" s="51">
        <f t="shared" si="1"/>
        <v>24</v>
      </c>
      <c r="S6" s="50" t="str">
        <f t="shared" si="1"/>
        <v>駅</v>
      </c>
      <c r="T6" s="50" t="str">
        <f t="shared" si="1"/>
        <v>無</v>
      </c>
      <c r="U6" s="51">
        <f t="shared" si="1"/>
        <v>8843</v>
      </c>
      <c r="V6" s="51">
        <f t="shared" si="1"/>
        <v>167</v>
      </c>
      <c r="W6" s="51">
        <f t="shared" si="1"/>
        <v>300</v>
      </c>
      <c r="X6" s="50" t="str">
        <f t="shared" si="1"/>
        <v>代行制</v>
      </c>
      <c r="Y6" s="52">
        <f>IF(Y8="-",NA(),Y8)</f>
        <v>102.1</v>
      </c>
      <c r="Z6" s="52">
        <f t="shared" ref="Z6:AH6" si="2">IF(Z8="-",NA(),Z8)</f>
        <v>103.4</v>
      </c>
      <c r="AA6" s="52">
        <f t="shared" si="2"/>
        <v>96.3</v>
      </c>
      <c r="AB6" s="52">
        <f t="shared" si="2"/>
        <v>104.3</v>
      </c>
      <c r="AC6" s="52">
        <f t="shared" si="2"/>
        <v>82.8</v>
      </c>
      <c r="AD6" s="52">
        <f t="shared" si="2"/>
        <v>245.6</v>
      </c>
      <c r="AE6" s="52">
        <f t="shared" si="2"/>
        <v>222.3</v>
      </c>
      <c r="AF6" s="52">
        <f t="shared" si="2"/>
        <v>130.19999999999999</v>
      </c>
      <c r="AG6" s="52">
        <f t="shared" si="2"/>
        <v>136.5</v>
      </c>
      <c r="AH6" s="52">
        <f t="shared" si="2"/>
        <v>183.5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3.5</v>
      </c>
      <c r="AP6" s="52">
        <f t="shared" si="3"/>
        <v>3.1</v>
      </c>
      <c r="AQ6" s="52">
        <f t="shared" si="3"/>
        <v>8.6</v>
      </c>
      <c r="AR6" s="52">
        <f t="shared" si="3"/>
        <v>4.3</v>
      </c>
      <c r="AS6" s="52">
        <f t="shared" si="3"/>
        <v>4.2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36</v>
      </c>
      <c r="BA6" s="53">
        <f t="shared" si="4"/>
        <v>26</v>
      </c>
      <c r="BB6" s="53">
        <f t="shared" si="4"/>
        <v>87</v>
      </c>
      <c r="BC6" s="53">
        <f t="shared" si="4"/>
        <v>7646</v>
      </c>
      <c r="BD6" s="53">
        <f t="shared" si="4"/>
        <v>53</v>
      </c>
      <c r="BE6" s="51" t="str">
        <f>IF(BE8="-","",IF(BE8="-","【-】","【"&amp;SUBSTITUTE(TEXT(BE8,"#,##0"),"-","△")&amp;"】"))</f>
        <v>【33】</v>
      </c>
      <c r="BF6" s="52">
        <f>IF(BF8="-",NA(),BF8)</f>
        <v>-58.7</v>
      </c>
      <c r="BG6" s="52">
        <f t="shared" ref="BG6:BO6" si="5">IF(BG8="-",NA(),BG8)</f>
        <v>-59</v>
      </c>
      <c r="BH6" s="52">
        <f t="shared" si="5"/>
        <v>-78.5</v>
      </c>
      <c r="BI6" s="52">
        <f t="shared" si="5"/>
        <v>-71.099999999999994</v>
      </c>
      <c r="BJ6" s="52">
        <f t="shared" si="5"/>
        <v>-93.5</v>
      </c>
      <c r="BK6" s="52">
        <f t="shared" si="5"/>
        <v>30.7</v>
      </c>
      <c r="BL6" s="52">
        <f t="shared" si="5"/>
        <v>13.5</v>
      </c>
      <c r="BM6" s="52">
        <f t="shared" si="5"/>
        <v>7.1</v>
      </c>
      <c r="BN6" s="52">
        <f t="shared" si="5"/>
        <v>5.6</v>
      </c>
      <c r="BO6" s="52">
        <f t="shared" si="5"/>
        <v>18.100000000000001</v>
      </c>
      <c r="BP6" s="49" t="str">
        <f>IF(BP8="-","",IF(BP8="-","【-】","【"&amp;SUBSTITUTE(TEXT(BP8,"#,##0.0"),"-","△")&amp;"】"))</f>
        <v>【12.8】</v>
      </c>
      <c r="BQ6" s="53">
        <f>IF(BQ8="-",NA(),BQ8)</f>
        <v>1316</v>
      </c>
      <c r="BR6" s="53">
        <f t="shared" ref="BR6:BZ6" si="6">IF(BR8="-",NA(),BR8)</f>
        <v>2099</v>
      </c>
      <c r="BS6" s="53">
        <f t="shared" si="6"/>
        <v>-2171</v>
      </c>
      <c r="BT6" s="53">
        <f t="shared" si="6"/>
        <v>2551</v>
      </c>
      <c r="BU6" s="53">
        <f t="shared" si="6"/>
        <v>-12908</v>
      </c>
      <c r="BV6" s="53">
        <f t="shared" si="6"/>
        <v>24379</v>
      </c>
      <c r="BW6" s="53">
        <f t="shared" si="6"/>
        <v>22466</v>
      </c>
      <c r="BX6" s="53">
        <f t="shared" si="6"/>
        <v>4211</v>
      </c>
      <c r="BY6" s="53">
        <f t="shared" si="6"/>
        <v>10653</v>
      </c>
      <c r="BZ6" s="53">
        <f t="shared" si="6"/>
        <v>17717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101</v>
      </c>
      <c r="CM6" s="51">
        <f t="shared" ref="CM6:CN6" si="7">CM8</f>
        <v>0</v>
      </c>
      <c r="CN6" s="51">
        <f t="shared" si="7"/>
        <v>164530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102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165.9</v>
      </c>
      <c r="DF6" s="52">
        <f t="shared" si="8"/>
        <v>1263.5</v>
      </c>
      <c r="DG6" s="52">
        <f t="shared" si="8"/>
        <v>108.5</v>
      </c>
      <c r="DH6" s="52">
        <f t="shared" si="8"/>
        <v>136.19999999999999</v>
      </c>
      <c r="DI6" s="52">
        <f t="shared" si="8"/>
        <v>104.8</v>
      </c>
      <c r="DJ6" s="49" t="str">
        <f>IF(DJ8="-","",IF(DJ8="-","【-】","【"&amp;SUBSTITUTE(TEXT(DJ8,"#,##0.0"),"-","△")&amp;"】"))</f>
        <v>【72.2】</v>
      </c>
      <c r="DK6" s="52">
        <f>IF(DK8="-",NA(),DK8)</f>
        <v>228.1</v>
      </c>
      <c r="DL6" s="52">
        <f t="shared" ref="DL6:DT6" si="9">IF(DL8="-",NA(),DL8)</f>
        <v>232.9</v>
      </c>
      <c r="DM6" s="52">
        <f t="shared" si="9"/>
        <v>229.3</v>
      </c>
      <c r="DN6" s="52">
        <f t="shared" si="9"/>
        <v>237.7</v>
      </c>
      <c r="DO6" s="52">
        <f t="shared" si="9"/>
        <v>240.1</v>
      </c>
      <c r="DP6" s="52">
        <f t="shared" si="9"/>
        <v>135.30000000000001</v>
      </c>
      <c r="DQ6" s="52">
        <f t="shared" si="9"/>
        <v>127.8</v>
      </c>
      <c r="DR6" s="52">
        <f t="shared" si="9"/>
        <v>105.7</v>
      </c>
      <c r="DS6" s="52">
        <f t="shared" si="9"/>
        <v>104.3</v>
      </c>
      <c r="DT6" s="52">
        <f t="shared" si="9"/>
        <v>114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103</v>
      </c>
      <c r="B7" s="48">
        <f t="shared" ref="B7:X7" si="10">B8</f>
        <v>2022</v>
      </c>
      <c r="C7" s="48">
        <f t="shared" si="10"/>
        <v>281000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12</v>
      </c>
      <c r="H7" s="48" t="str">
        <f t="shared" si="10"/>
        <v>兵庫県　神戸市</v>
      </c>
      <c r="I7" s="48" t="str">
        <f t="shared" si="10"/>
        <v>舞子駅前駐車場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Ａ１Ｂ１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立体式</v>
      </c>
      <c r="R7" s="51">
        <f t="shared" si="10"/>
        <v>24</v>
      </c>
      <c r="S7" s="50" t="str">
        <f t="shared" si="10"/>
        <v>駅</v>
      </c>
      <c r="T7" s="50" t="str">
        <f t="shared" si="10"/>
        <v>無</v>
      </c>
      <c r="U7" s="51">
        <f t="shared" si="10"/>
        <v>8843</v>
      </c>
      <c r="V7" s="51">
        <f t="shared" si="10"/>
        <v>167</v>
      </c>
      <c r="W7" s="51">
        <f t="shared" si="10"/>
        <v>300</v>
      </c>
      <c r="X7" s="50" t="str">
        <f t="shared" si="10"/>
        <v>代行制</v>
      </c>
      <c r="Y7" s="52">
        <f>Y8</f>
        <v>102.1</v>
      </c>
      <c r="Z7" s="52">
        <f t="shared" ref="Z7:AH7" si="11">Z8</f>
        <v>103.4</v>
      </c>
      <c r="AA7" s="52">
        <f t="shared" si="11"/>
        <v>96.3</v>
      </c>
      <c r="AB7" s="52">
        <f t="shared" si="11"/>
        <v>104.3</v>
      </c>
      <c r="AC7" s="52">
        <f t="shared" si="11"/>
        <v>82.8</v>
      </c>
      <c r="AD7" s="52">
        <f t="shared" si="11"/>
        <v>245.6</v>
      </c>
      <c r="AE7" s="52">
        <f t="shared" si="11"/>
        <v>222.3</v>
      </c>
      <c r="AF7" s="52">
        <f t="shared" si="11"/>
        <v>130.19999999999999</v>
      </c>
      <c r="AG7" s="52">
        <f t="shared" si="11"/>
        <v>136.5</v>
      </c>
      <c r="AH7" s="52">
        <f t="shared" si="11"/>
        <v>183.5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3.5</v>
      </c>
      <c r="AP7" s="52">
        <f t="shared" si="12"/>
        <v>3.1</v>
      </c>
      <c r="AQ7" s="52">
        <f t="shared" si="12"/>
        <v>8.6</v>
      </c>
      <c r="AR7" s="52">
        <f t="shared" si="12"/>
        <v>4.3</v>
      </c>
      <c r="AS7" s="52">
        <f t="shared" si="12"/>
        <v>4.2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36</v>
      </c>
      <c r="BA7" s="53">
        <f t="shared" si="13"/>
        <v>26</v>
      </c>
      <c r="BB7" s="53">
        <f t="shared" si="13"/>
        <v>87</v>
      </c>
      <c r="BC7" s="53">
        <f t="shared" si="13"/>
        <v>7646</v>
      </c>
      <c r="BD7" s="53">
        <f t="shared" si="13"/>
        <v>53</v>
      </c>
      <c r="BE7" s="51"/>
      <c r="BF7" s="52">
        <f>BF8</f>
        <v>-58.7</v>
      </c>
      <c r="BG7" s="52">
        <f t="shared" ref="BG7:BO7" si="14">BG8</f>
        <v>-59</v>
      </c>
      <c r="BH7" s="52">
        <f t="shared" si="14"/>
        <v>-78.5</v>
      </c>
      <c r="BI7" s="52">
        <f t="shared" si="14"/>
        <v>-71.099999999999994</v>
      </c>
      <c r="BJ7" s="52">
        <f t="shared" si="14"/>
        <v>-93.5</v>
      </c>
      <c r="BK7" s="52">
        <f t="shared" si="14"/>
        <v>30.7</v>
      </c>
      <c r="BL7" s="52">
        <f t="shared" si="14"/>
        <v>13.5</v>
      </c>
      <c r="BM7" s="52">
        <f t="shared" si="14"/>
        <v>7.1</v>
      </c>
      <c r="BN7" s="52">
        <f t="shared" si="14"/>
        <v>5.6</v>
      </c>
      <c r="BO7" s="52">
        <f t="shared" si="14"/>
        <v>18.100000000000001</v>
      </c>
      <c r="BP7" s="49"/>
      <c r="BQ7" s="53">
        <f>BQ8</f>
        <v>1316</v>
      </c>
      <c r="BR7" s="53">
        <f t="shared" ref="BR7:BZ7" si="15">BR8</f>
        <v>2099</v>
      </c>
      <c r="BS7" s="53">
        <f t="shared" si="15"/>
        <v>-2171</v>
      </c>
      <c r="BT7" s="53">
        <f t="shared" si="15"/>
        <v>2551</v>
      </c>
      <c r="BU7" s="53">
        <f t="shared" si="15"/>
        <v>-12908</v>
      </c>
      <c r="BV7" s="53">
        <f t="shared" si="15"/>
        <v>24379</v>
      </c>
      <c r="BW7" s="53">
        <f t="shared" si="15"/>
        <v>22466</v>
      </c>
      <c r="BX7" s="53">
        <f t="shared" si="15"/>
        <v>4211</v>
      </c>
      <c r="BY7" s="53">
        <f t="shared" si="15"/>
        <v>10653</v>
      </c>
      <c r="BZ7" s="53">
        <f t="shared" si="15"/>
        <v>17717</v>
      </c>
      <c r="CA7" s="51"/>
      <c r="CB7" s="52" t="s">
        <v>104</v>
      </c>
      <c r="CC7" s="52" t="s">
        <v>104</v>
      </c>
      <c r="CD7" s="52" t="s">
        <v>104</v>
      </c>
      <c r="CE7" s="52" t="s">
        <v>104</v>
      </c>
      <c r="CF7" s="52" t="s">
        <v>104</v>
      </c>
      <c r="CG7" s="52" t="s">
        <v>104</v>
      </c>
      <c r="CH7" s="52" t="s">
        <v>104</v>
      </c>
      <c r="CI7" s="52" t="s">
        <v>104</v>
      </c>
      <c r="CJ7" s="52" t="s">
        <v>104</v>
      </c>
      <c r="CK7" s="52" t="s">
        <v>102</v>
      </c>
      <c r="CL7" s="49"/>
      <c r="CM7" s="51">
        <f>CM8</f>
        <v>0</v>
      </c>
      <c r="CN7" s="51">
        <f>CN8</f>
        <v>164530</v>
      </c>
      <c r="CO7" s="52" t="s">
        <v>104</v>
      </c>
      <c r="CP7" s="52" t="s">
        <v>104</v>
      </c>
      <c r="CQ7" s="52" t="s">
        <v>104</v>
      </c>
      <c r="CR7" s="52" t="s">
        <v>104</v>
      </c>
      <c r="CS7" s="52" t="s">
        <v>104</v>
      </c>
      <c r="CT7" s="52" t="s">
        <v>104</v>
      </c>
      <c r="CU7" s="52" t="s">
        <v>104</v>
      </c>
      <c r="CV7" s="52" t="s">
        <v>104</v>
      </c>
      <c r="CW7" s="52" t="s">
        <v>104</v>
      </c>
      <c r="CX7" s="52" t="s">
        <v>105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165.9</v>
      </c>
      <c r="DF7" s="52">
        <f t="shared" si="16"/>
        <v>1263.5</v>
      </c>
      <c r="DG7" s="52">
        <f t="shared" si="16"/>
        <v>108.5</v>
      </c>
      <c r="DH7" s="52">
        <f t="shared" si="16"/>
        <v>136.19999999999999</v>
      </c>
      <c r="DI7" s="52">
        <f t="shared" si="16"/>
        <v>104.8</v>
      </c>
      <c r="DJ7" s="49"/>
      <c r="DK7" s="52">
        <f>DK8</f>
        <v>228.1</v>
      </c>
      <c r="DL7" s="52">
        <f t="shared" ref="DL7:DT7" si="17">DL8</f>
        <v>232.9</v>
      </c>
      <c r="DM7" s="52">
        <f t="shared" si="17"/>
        <v>229.3</v>
      </c>
      <c r="DN7" s="52">
        <f t="shared" si="17"/>
        <v>237.7</v>
      </c>
      <c r="DO7" s="52">
        <f t="shared" si="17"/>
        <v>240.1</v>
      </c>
      <c r="DP7" s="52">
        <f t="shared" si="17"/>
        <v>135.30000000000001</v>
      </c>
      <c r="DQ7" s="52">
        <f t="shared" si="17"/>
        <v>127.8</v>
      </c>
      <c r="DR7" s="52">
        <f t="shared" si="17"/>
        <v>105.7</v>
      </c>
      <c r="DS7" s="52">
        <f t="shared" si="17"/>
        <v>104.3</v>
      </c>
      <c r="DT7" s="52">
        <f t="shared" si="17"/>
        <v>114</v>
      </c>
      <c r="DU7" s="49"/>
    </row>
    <row r="8" spans="1:125" s="54" customFormat="1" x14ac:dyDescent="0.15">
      <c r="A8" s="37"/>
      <c r="B8" s="55">
        <v>2022</v>
      </c>
      <c r="C8" s="55">
        <v>281000</v>
      </c>
      <c r="D8" s="55">
        <v>47</v>
      </c>
      <c r="E8" s="55">
        <v>14</v>
      </c>
      <c r="F8" s="55">
        <v>0</v>
      </c>
      <c r="G8" s="55">
        <v>12</v>
      </c>
      <c r="H8" s="55" t="s">
        <v>106</v>
      </c>
      <c r="I8" s="55" t="s">
        <v>107</v>
      </c>
      <c r="J8" s="55" t="s">
        <v>108</v>
      </c>
      <c r="K8" s="55" t="s">
        <v>109</v>
      </c>
      <c r="L8" s="55" t="s">
        <v>110</v>
      </c>
      <c r="M8" s="55" t="s">
        <v>111</v>
      </c>
      <c r="N8" s="55" t="s">
        <v>112</v>
      </c>
      <c r="O8" s="56" t="s">
        <v>113</v>
      </c>
      <c r="P8" s="57" t="s">
        <v>114</v>
      </c>
      <c r="Q8" s="57" t="s">
        <v>115</v>
      </c>
      <c r="R8" s="58">
        <v>24</v>
      </c>
      <c r="S8" s="57" t="s">
        <v>116</v>
      </c>
      <c r="T8" s="57" t="s">
        <v>117</v>
      </c>
      <c r="U8" s="58">
        <v>8843</v>
      </c>
      <c r="V8" s="58">
        <v>167</v>
      </c>
      <c r="W8" s="58">
        <v>300</v>
      </c>
      <c r="X8" s="57" t="s">
        <v>118</v>
      </c>
      <c r="Y8" s="59">
        <v>102.1</v>
      </c>
      <c r="Z8" s="59">
        <v>103.4</v>
      </c>
      <c r="AA8" s="59">
        <v>96.3</v>
      </c>
      <c r="AB8" s="59">
        <v>104.3</v>
      </c>
      <c r="AC8" s="59">
        <v>82.8</v>
      </c>
      <c r="AD8" s="59">
        <v>245.6</v>
      </c>
      <c r="AE8" s="59">
        <v>222.3</v>
      </c>
      <c r="AF8" s="59">
        <v>130.19999999999999</v>
      </c>
      <c r="AG8" s="59">
        <v>136.5</v>
      </c>
      <c r="AH8" s="59">
        <v>183.5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3.5</v>
      </c>
      <c r="AP8" s="59">
        <v>3.1</v>
      </c>
      <c r="AQ8" s="59">
        <v>8.6</v>
      </c>
      <c r="AR8" s="59">
        <v>4.3</v>
      </c>
      <c r="AS8" s="59">
        <v>4.2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36</v>
      </c>
      <c r="BA8" s="60">
        <v>26</v>
      </c>
      <c r="BB8" s="60">
        <v>87</v>
      </c>
      <c r="BC8" s="60">
        <v>7646</v>
      </c>
      <c r="BD8" s="60">
        <v>53</v>
      </c>
      <c r="BE8" s="60">
        <v>33</v>
      </c>
      <c r="BF8" s="59">
        <v>-58.7</v>
      </c>
      <c r="BG8" s="59">
        <v>-59</v>
      </c>
      <c r="BH8" s="59">
        <v>-78.5</v>
      </c>
      <c r="BI8" s="59">
        <v>-71.099999999999994</v>
      </c>
      <c r="BJ8" s="59">
        <v>-93.5</v>
      </c>
      <c r="BK8" s="59">
        <v>30.7</v>
      </c>
      <c r="BL8" s="59">
        <v>13.5</v>
      </c>
      <c r="BM8" s="59">
        <v>7.1</v>
      </c>
      <c r="BN8" s="59">
        <v>5.6</v>
      </c>
      <c r="BO8" s="59">
        <v>18.100000000000001</v>
      </c>
      <c r="BP8" s="56">
        <v>12.8</v>
      </c>
      <c r="BQ8" s="60">
        <v>1316</v>
      </c>
      <c r="BR8" s="60">
        <v>2099</v>
      </c>
      <c r="BS8" s="60">
        <v>-2171</v>
      </c>
      <c r="BT8" s="61">
        <v>2551</v>
      </c>
      <c r="BU8" s="61">
        <v>-12908</v>
      </c>
      <c r="BV8" s="60">
        <v>24379</v>
      </c>
      <c r="BW8" s="60">
        <v>22466</v>
      </c>
      <c r="BX8" s="60">
        <v>4211</v>
      </c>
      <c r="BY8" s="60">
        <v>10653</v>
      </c>
      <c r="BZ8" s="60">
        <v>17717</v>
      </c>
      <c r="CA8" s="58">
        <v>10556</v>
      </c>
      <c r="CB8" s="59" t="s">
        <v>110</v>
      </c>
      <c r="CC8" s="59" t="s">
        <v>110</v>
      </c>
      <c r="CD8" s="59" t="s">
        <v>110</v>
      </c>
      <c r="CE8" s="59" t="s">
        <v>110</v>
      </c>
      <c r="CF8" s="59" t="s">
        <v>110</v>
      </c>
      <c r="CG8" s="59" t="s">
        <v>110</v>
      </c>
      <c r="CH8" s="59" t="s">
        <v>110</v>
      </c>
      <c r="CI8" s="59" t="s">
        <v>110</v>
      </c>
      <c r="CJ8" s="59" t="s">
        <v>110</v>
      </c>
      <c r="CK8" s="59" t="s">
        <v>110</v>
      </c>
      <c r="CL8" s="56" t="s">
        <v>110</v>
      </c>
      <c r="CM8" s="58">
        <v>0</v>
      </c>
      <c r="CN8" s="58">
        <v>164530</v>
      </c>
      <c r="CO8" s="59" t="s">
        <v>110</v>
      </c>
      <c r="CP8" s="59" t="s">
        <v>110</v>
      </c>
      <c r="CQ8" s="59" t="s">
        <v>110</v>
      </c>
      <c r="CR8" s="59" t="s">
        <v>110</v>
      </c>
      <c r="CS8" s="59" t="s">
        <v>110</v>
      </c>
      <c r="CT8" s="59" t="s">
        <v>110</v>
      </c>
      <c r="CU8" s="59" t="s">
        <v>110</v>
      </c>
      <c r="CV8" s="59" t="s">
        <v>110</v>
      </c>
      <c r="CW8" s="59" t="s">
        <v>110</v>
      </c>
      <c r="CX8" s="59" t="s">
        <v>110</v>
      </c>
      <c r="CY8" s="56" t="s">
        <v>110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165.9</v>
      </c>
      <c r="DF8" s="59">
        <v>1263.5</v>
      </c>
      <c r="DG8" s="59">
        <v>108.5</v>
      </c>
      <c r="DH8" s="59">
        <v>136.19999999999999</v>
      </c>
      <c r="DI8" s="59">
        <v>104.8</v>
      </c>
      <c r="DJ8" s="56">
        <v>72.2</v>
      </c>
      <c r="DK8" s="59">
        <v>228.1</v>
      </c>
      <c r="DL8" s="59">
        <v>232.9</v>
      </c>
      <c r="DM8" s="59">
        <v>229.3</v>
      </c>
      <c r="DN8" s="59">
        <v>237.7</v>
      </c>
      <c r="DO8" s="59">
        <v>240.1</v>
      </c>
      <c r="DP8" s="59">
        <v>135.30000000000001</v>
      </c>
      <c r="DQ8" s="59">
        <v>127.8</v>
      </c>
      <c r="DR8" s="59">
        <v>105.7</v>
      </c>
      <c r="DS8" s="59">
        <v>104.3</v>
      </c>
      <c r="DT8" s="59">
        <v>114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119</v>
      </c>
      <c r="C10" s="64" t="s">
        <v>120</v>
      </c>
      <c r="D10" s="64" t="s">
        <v>121</v>
      </c>
      <c r="E10" s="64" t="s">
        <v>122</v>
      </c>
      <c r="F10" s="64" t="s">
        <v>123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2024-01-11T00:13:11Z</dcterms:created>
  <dcterms:modified xsi:type="dcterms:W3CDTF">2024-01-26T06:34:39Z</dcterms:modified>
  <cp:category/>
</cp:coreProperties>
</file>