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2_建設局\07_道路計画課\02_計画係（自転車）\01_駐車場\01_令和５年度\02_照会回答・要望・依頼\03_決算・発注予定\29_公営企業に係る経営比較分析表（令和４年度決算）の分析等について\02_回答\"/>
    </mc:Choice>
  </mc:AlternateContent>
  <workbookProtection workbookAlgorithmName="SHA-512" workbookHashValue="ZdzT6uyRI+j9JHzQZ10Qz81WS/dBAaNjSL0Gu6799D+sdzNfF8St7O1eHL6+aElOTZdNzCwUXrbBQri8QeeWWw==" workbookSaltValue="RyoeJ74EsUUqNo/fHyMnv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A30" i="4"/>
  <c r="MI76" i="4"/>
  <c r="HJ51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BG51" i="4"/>
  <c r="FX30" i="4"/>
  <c r="AV76" i="4"/>
  <c r="KO51" i="4"/>
  <c r="FX51" i="4"/>
  <c r="LE76" i="4"/>
  <c r="KO30" i="4"/>
  <c r="BG30" i="4"/>
  <c r="KP76" i="4"/>
  <c r="HA76" i="4"/>
  <c r="AN51" i="4"/>
  <c r="AN30" i="4"/>
  <c r="JV51" i="4"/>
  <c r="AG76" i="4"/>
  <c r="FE51" i="4"/>
  <c r="JV30" i="4"/>
  <c r="FE30" i="4"/>
  <c r="KA76" i="4"/>
  <c r="EL51" i="4"/>
  <c r="JC30" i="4"/>
  <c r="GL76" i="4"/>
  <c r="U51" i="4"/>
  <c r="EL30" i="4"/>
  <c r="JC51" i="4"/>
  <c r="U30" i="4"/>
  <c r="R76" i="4"/>
</calcChain>
</file>

<file path=xl/sharedStrings.xml><?xml version="1.0" encoding="utf-8"?>
<sst xmlns="http://schemas.openxmlformats.org/spreadsheetml/2006/main" count="320" uniqueCount="130">
  <si>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</si>
  <si>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</si>
  <si>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</si>
  <si>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</si>
  <si>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</si>
  <si>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</si>
  <si>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</si>
  <si>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</si>
  <si>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</si>
  <si>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</si>
  <si>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</si>
  <si>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</si>
  <si>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</si>
  <si>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</si>
  <si>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</si>
  <si>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</si>
  <si>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</si>
  <si>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</si>
  <si>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</si>
  <si>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</si>
  <si>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</si>
  <si>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</si>
  <si>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</si>
  <si>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</si>
  <si>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</si>
  <si>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</si>
  <si>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</si>
  <si>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</si>
  <si>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</si>
  <si>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</si>
  <si>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</si>
  <si>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</si>
  <si>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</si>
  <si>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</si>
  <si>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</si>
  <si>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</si>
  <si>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</si>
  <si>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</si>
  <si>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</si>
  <si>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</si>
  <si>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</si>
  <si>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</si>
  <si>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</si>
  <si>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</si>
  <si>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</si>
  <si>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</si>
  <si>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</si>
  <si>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</si>
  <si>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</si>
  <si>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</si>
  <si>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</si>
  <si>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</si>
  <si>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</si>
  <si>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</si>
  <si>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</si>
  <si>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</si>
  <si>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</si>
  <si>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</si>
  <si>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</si>
  <si>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</si>
  <si>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</si>
  <si>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</si>
  <si>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</si>
  <si>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</si>
  <si>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</si>
  <si>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</si>
  <si>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</si>
  <si>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</si>
  <si>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</si>
  <si>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</si>
  <si>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</si>
  <si>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</si>
  <si>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</si>
  <si>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</si>
  <si>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</si>
  <si>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</si>
  <si>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</si>
  <si>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</si>
  <si>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</si>
  <si>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</si>
  <si>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</si>
  <si>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</si>
  <si>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</si>
  <si>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</si>
  <si>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</si>
  <si>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</si>
  <si>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</si>
  <si>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</si>
  <si>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</si>
  <si>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</si>
  <si>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</si>
  <si>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</si>
  <si>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</si>
  <si>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</si>
  <si>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</si>
  <si>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</si>
  <si>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</si>
  <si>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</si>
  <si>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</si>
  <si>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</si>
  <si>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</si>
  <si>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</si>
  <si>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</si>
  <si>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</si>
  <si>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</si>
  <si>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</si>
  <si>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</si>
  <si>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</si>
  <si>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</si>
  <si>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神戸駅南駐車場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</si>
  <si>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</si>
  <si>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</si>
  <si>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</si>
  <si>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</si>
  <si>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</si>
  <si>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</si>
  <si>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</si>
  <si>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</si>
  <si>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</si>
  <si>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</si>
  <si>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</si>
  <si>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</si>
  <si>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</si>
  <si>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</si>
  <si>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</si>
  <si>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</si>
  <si>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⑧設備投資見込額は、令和3年度末に移管された駐車場であるため0であるが、今後、必要な設備更新に対する投資を計画的に実施していく。</t>
    <rPh sb="1" eb="3">
      <t>セツビ</t>
    </rPh>
    <rPh sb="3" eb="5">
      <t>トウシ</t>
    </rPh>
    <rPh sb="5" eb="7">
      <t>ミコミ</t>
    </rPh>
    <rPh sb="7" eb="8">
      <t>ガク</t>
    </rPh>
    <rPh sb="10" eb="12">
      <t>レイワ</t>
    </rPh>
    <rPh sb="13" eb="15">
      <t>ネンド</t>
    </rPh>
    <rPh sb="15" eb="16">
      <t>マツ</t>
    </rPh>
    <rPh sb="17" eb="19">
      <t>イカン</t>
    </rPh>
    <rPh sb="22" eb="25">
      <t>チュウシャジョウ</t>
    </rPh>
    <phoneticPr fontId="5"/>
  </si>
  <si>
    <t>⑪稼働率は100%を上回っているが、平均値を下回る。</t>
    <rPh sb="1" eb="3">
      <t>カドウ</t>
    </rPh>
    <rPh sb="3" eb="4">
      <t>リツ</t>
    </rPh>
    <rPh sb="10" eb="12">
      <t>ウワマワ</t>
    </rPh>
    <rPh sb="18" eb="21">
      <t>ヘイキンチ</t>
    </rPh>
    <rPh sb="22" eb="24">
      <t>シタマワ</t>
    </rPh>
    <phoneticPr fontId="5"/>
  </si>
  <si>
    <t>①収益的収支比率は類似施設平均値を上回り、100%を超える黒字である。
④売上高GOP比率、⑤EBITDAは、類似施設平均値を大きく上回っている。
料金収入は前年度より大幅に回復した。</t>
    <rPh sb="1" eb="4">
      <t>シュウエキテキ</t>
    </rPh>
    <rPh sb="4" eb="6">
      <t>シュウシ</t>
    </rPh>
    <rPh sb="6" eb="8">
      <t>ヒリツ</t>
    </rPh>
    <rPh sb="9" eb="11">
      <t>ルイジ</t>
    </rPh>
    <rPh sb="11" eb="13">
      <t>シセツ</t>
    </rPh>
    <rPh sb="13" eb="16">
      <t>ヘイキンチ</t>
    </rPh>
    <rPh sb="17" eb="19">
      <t>ウワマワ</t>
    </rPh>
    <rPh sb="26" eb="27">
      <t>コ</t>
    </rPh>
    <rPh sb="29" eb="31">
      <t>クロジ</t>
    </rPh>
    <rPh sb="37" eb="39">
      <t>ウリアゲ</t>
    </rPh>
    <rPh sb="39" eb="40">
      <t>ダカ</t>
    </rPh>
    <rPh sb="43" eb="45">
      <t>ヒリツ</t>
    </rPh>
    <rPh sb="55" eb="59">
      <t>ルイジシセツ</t>
    </rPh>
    <rPh sb="59" eb="62">
      <t>ヘイキンチ</t>
    </rPh>
    <rPh sb="63" eb="64">
      <t>オオ</t>
    </rPh>
    <rPh sb="66" eb="68">
      <t>ウワマワ</t>
    </rPh>
    <rPh sb="74" eb="78">
      <t>リョウキンシュウニュウ</t>
    </rPh>
    <rPh sb="79" eb="82">
      <t>ゼンネンド</t>
    </rPh>
    <rPh sb="84" eb="86">
      <t>オオハバ</t>
    </rPh>
    <rPh sb="87" eb="89">
      <t>カイフク</t>
    </rPh>
    <phoneticPr fontId="5"/>
  </si>
  <si>
    <t>料金収入は大幅に回復しており、自動二輪車の専用ゲートを設置するなど設備投資を進めた。引き続き収益の増加及び安定化を目指していく。</t>
    <rPh sb="0" eb="4">
      <t>リョウキンシュウニュウ</t>
    </rPh>
    <rPh sb="5" eb="7">
      <t>オオハバ</t>
    </rPh>
    <rPh sb="8" eb="10">
      <t>カイフク</t>
    </rPh>
    <rPh sb="15" eb="20">
      <t>ジドウニリンシャ</t>
    </rPh>
    <rPh sb="21" eb="23">
      <t>センヨウ</t>
    </rPh>
    <rPh sb="27" eb="29">
      <t>セッチ</t>
    </rPh>
    <rPh sb="33" eb="37">
      <t>セツビトウシ</t>
    </rPh>
    <rPh sb="38" eb="39">
      <t>スス</t>
    </rPh>
    <rPh sb="42" eb="43">
      <t>ヒ</t>
    </rPh>
    <rPh sb="44" eb="45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</si>
</sst>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113</c:v>
                </c:pt>
                <c:pt idx="4">
                  <c:v>163.4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D-4561-92A8-21FF9459E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158.80000000000001</c:v>
                </c:pt>
                <c:pt idx="4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D-4561-92A8-21FF9459E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7-4AFC-A092-6C1810FD8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77.3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7-4AFC-A092-6C1810FD8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364-4A8E-9B57-A3882032C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4-4A8E-9B57-A3882032C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DEC-48E2-A776-A1FB2D851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C-48E2-A776-A1FB2D851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C-4E9C-98B5-23524D2B7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8.6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C-4E9C-98B5-23524D2B7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3-449E-8B1B-12EA0F9BB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2466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3-449E-8B1B-12EA0F9BB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129</c:v>
                </c:pt>
                <c:pt idx="4">
                  <c:v>128.19999999999999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1-4710-A39C-7259E64AD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163.5</c:v>
                </c:pt>
                <c:pt idx="4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1-4710-A39C-7259E64AD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11.5</c:v>
                </c:pt>
                <c:pt idx="4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7-4F03-B090-E6E92CA3C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-25.1</c:v>
                </c:pt>
                <c:pt idx="4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A7-4F03-B090-E6E92CA3C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477</c:v>
                </c:pt>
                <c:pt idx="4">
                  <c:v>43559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7-4453-B34F-FEB0CB520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37213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A7-4453-B34F-FEB0CB520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FU58" zoomScale="90" zoomScaleNormal="9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兵庫県神戸市　神戸駅南駐車場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10953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252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128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 t="str">
        <f>データ!Y7</f>
        <v>-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 t="str">
        <f>データ!Z7</f>
        <v>-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 t="str">
        <f>データ!AA7</f>
        <v>-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113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163.4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 t="str">
        <f>データ!AJ7</f>
        <v>-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 t="str">
        <f>データ!AK7</f>
        <v>-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 t="str">
        <f>データ!AL7</f>
        <v>-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 t="str">
        <f>データ!DK7</f>
        <v>-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 t="str">
        <f>データ!DL7</f>
        <v>-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 t="str">
        <f>データ!DM7</f>
        <v>-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129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128.19999999999999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 t="str">
        <f>データ!AD7</f>
        <v>-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 t="str">
        <f>データ!AE7</f>
        <v>-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 t="str">
        <f>データ!AF7</f>
        <v>-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158.80000000000001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120.9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 t="str">
        <f>データ!AO7</f>
        <v>-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 t="str">
        <f>データ!AP7</f>
        <v>-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 t="str">
        <f>データ!AQ7</f>
        <v>-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7.6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 t="str">
        <f>データ!DP7</f>
        <v>-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 t="str">
        <f>データ!DQ7</f>
        <v>-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 t="str">
        <f>データ!DR7</f>
        <v>-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163.5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178.3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 t="str">
        <f>データ!AV7</f>
        <v>-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 t="str">
        <f>データ!AW7</f>
        <v>-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 t="str">
        <f>データ!BF7</f>
        <v>-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 t="str">
        <f>データ!BG7</f>
        <v>-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 t="str">
        <f>データ!BH7</f>
        <v>-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11.5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38.799999999999997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 t="str">
        <f>データ!BQ7</f>
        <v>-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 t="str">
        <f>データ!BR7</f>
        <v>-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 t="str">
        <f>データ!BS7</f>
        <v>-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477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43559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 t="str">
        <f>データ!AZ7</f>
        <v>-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 t="str">
        <f>データ!BA7</f>
        <v>-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 t="str">
        <f>データ!BB7</f>
        <v>-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2466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 t="str">
        <f>データ!BK7</f>
        <v>-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 t="str">
        <f>データ!BL7</f>
        <v>-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 t="str">
        <f>データ!BM7</f>
        <v>-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-25.1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-18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 t="str">
        <f>データ!BV7</f>
        <v>-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 t="str">
        <f>データ!BW7</f>
        <v>-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 t="str">
        <f>データ!BX7</f>
        <v>-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37213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17293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 t="str">
        <f>データ!CZ7</f>
        <v>-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 t="str">
        <f>データ!DA7</f>
        <v>-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 t="str">
        <f>データ!DB7</f>
        <v>-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 t="str">
        <f>データ!DE7</f>
        <v>-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 t="str">
        <f>データ!DF7</f>
        <v>-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 t="str">
        <f>データ!DG7</f>
        <v>-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77.3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51.8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QEvxYx4L8rt0b4f+soZn3VoS++32+tGO0GTXJl36dsX+XqkzdWWHbhYaqyz1g6qWNgRi88U4eB5hJwztXlPA9A==" saltValue="mWG+KXyKD4q7ljZEOnO1N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91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90</v>
      </c>
      <c r="AX5" s="47" t="s">
        <v>102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100</v>
      </c>
      <c r="BI5" s="47" t="s">
        <v>91</v>
      </c>
      <c r="BJ5" s="47" t="s">
        <v>101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103</v>
      </c>
      <c r="BS5" s="47" t="s">
        <v>90</v>
      </c>
      <c r="BT5" s="47" t="s">
        <v>91</v>
      </c>
      <c r="BU5" s="47" t="s">
        <v>101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102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99</v>
      </c>
      <c r="CP5" s="47" t="s">
        <v>89</v>
      </c>
      <c r="CQ5" s="47" t="s">
        <v>90</v>
      </c>
      <c r="CR5" s="47" t="s">
        <v>91</v>
      </c>
      <c r="CS5" s="47" t="s">
        <v>101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103</v>
      </c>
      <c r="DB5" s="47" t="s">
        <v>100</v>
      </c>
      <c r="DC5" s="47" t="s">
        <v>102</v>
      </c>
      <c r="DD5" s="47" t="s">
        <v>101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103</v>
      </c>
      <c r="DM5" s="47" t="s">
        <v>90</v>
      </c>
      <c r="DN5" s="47" t="s">
        <v>102</v>
      </c>
      <c r="DO5" s="47" t="s">
        <v>101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104</v>
      </c>
      <c r="B6" s="48">
        <f>B8</f>
        <v>2022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13</v>
      </c>
      <c r="H6" s="48" t="str">
        <f>SUBSTITUTE(H8,"　","")</f>
        <v>兵庫県神戸市</v>
      </c>
      <c r="I6" s="48" t="str">
        <f t="shared" si="1"/>
        <v>神戸駅南駐車場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</v>
      </c>
      <c r="S6" s="50" t="str">
        <f t="shared" si="1"/>
        <v>駅</v>
      </c>
      <c r="T6" s="50" t="str">
        <f t="shared" si="1"/>
        <v>無</v>
      </c>
      <c r="U6" s="51">
        <f t="shared" si="1"/>
        <v>10953</v>
      </c>
      <c r="V6" s="51">
        <f t="shared" si="1"/>
        <v>252</v>
      </c>
      <c r="W6" s="51">
        <f t="shared" si="1"/>
        <v>300</v>
      </c>
      <c r="X6" s="50" t="str">
        <f t="shared" si="1"/>
        <v>代行制</v>
      </c>
      <c r="Y6" s="52" t="e">
        <f>IF(Y8="-",NA(),Y8)</f>
        <v>#N/A</v>
      </c>
      <c r="Z6" s="52" t="e">
        <f t="shared" ref="Z6:AH6" si="2">IF(Z8="-",NA(),Z8)</f>
        <v>#N/A</v>
      </c>
      <c r="AA6" s="52" t="e">
        <f t="shared" si="2"/>
        <v>#N/A</v>
      </c>
      <c r="AB6" s="52">
        <f t="shared" si="2"/>
        <v>113</v>
      </c>
      <c r="AC6" s="52">
        <f t="shared" si="2"/>
        <v>163.4</v>
      </c>
      <c r="AD6" s="52" t="e">
        <f t="shared" si="2"/>
        <v>#N/A</v>
      </c>
      <c r="AE6" s="52" t="e">
        <f t="shared" si="2"/>
        <v>#N/A</v>
      </c>
      <c r="AF6" s="52" t="e">
        <f t="shared" si="2"/>
        <v>#N/A</v>
      </c>
      <c r="AG6" s="52">
        <f t="shared" si="2"/>
        <v>158.80000000000001</v>
      </c>
      <c r="AH6" s="52">
        <f t="shared" si="2"/>
        <v>120.9</v>
      </c>
      <c r="AI6" s="49" t="str">
        <f>IF(AI8="-","",IF(AI8="-","【-】","【"&amp;SUBSTITUTE(TEXT(AI8,"#,##0.0"),"-","△")&amp;"】"))</f>
        <v>【676.8】</v>
      </c>
      <c r="AJ6" s="52" t="e">
        <f>IF(AJ8="-",NA(),AJ8)</f>
        <v>#N/A</v>
      </c>
      <c r="AK6" s="52" t="e">
        <f t="shared" ref="AK6:AS6" si="3">IF(AK8="-",NA(),AK8)</f>
        <v>#N/A</v>
      </c>
      <c r="AL6" s="52" t="e">
        <f t="shared" si="3"/>
        <v>#N/A</v>
      </c>
      <c r="AM6" s="52">
        <f t="shared" si="3"/>
        <v>0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 t="e">
        <f t="shared" si="3"/>
        <v>#N/A</v>
      </c>
      <c r="AR6" s="52">
        <f t="shared" si="3"/>
        <v>8.6</v>
      </c>
      <c r="AS6" s="52">
        <f t="shared" si="3"/>
        <v>7.6</v>
      </c>
      <c r="AT6" s="49" t="str">
        <f>IF(AT8="-","",IF(AT8="-","【-】","【"&amp;SUBSTITUTE(TEXT(AT8,"#,##0.0"),"-","△")&amp;"】"))</f>
        <v>【3.6】</v>
      </c>
      <c r="AU6" s="53" t="e">
        <f>IF(AU8="-",NA(),AU8)</f>
        <v>#N/A</v>
      </c>
      <c r="AV6" s="53" t="e">
        <f t="shared" ref="AV6:BD6" si="4">IF(AV8="-",NA(),AV8)</f>
        <v>#N/A</v>
      </c>
      <c r="AW6" s="53" t="e">
        <f t="shared" si="4"/>
        <v>#N/A</v>
      </c>
      <c r="AX6" s="53">
        <f t="shared" si="4"/>
        <v>0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 t="e">
        <f t="shared" si="4"/>
        <v>#N/A</v>
      </c>
      <c r="BC6" s="53">
        <f t="shared" si="4"/>
        <v>2466</v>
      </c>
      <c r="BD6" s="53">
        <f t="shared" si="4"/>
        <v>58</v>
      </c>
      <c r="BE6" s="51" t="str">
        <f>IF(BE8="-","",IF(BE8="-","【-】","【"&amp;SUBSTITUTE(TEXT(BE8,"#,##0"),"-","△")&amp;"】"))</f>
        <v>【33】</v>
      </c>
      <c r="BF6" s="52" t="e">
        <f>IF(BF8="-",NA(),BF8)</f>
        <v>#N/A</v>
      </c>
      <c r="BG6" s="52" t="e">
        <f t="shared" ref="BG6:BO6" si="5">IF(BG8="-",NA(),BG8)</f>
        <v>#N/A</v>
      </c>
      <c r="BH6" s="52" t="e">
        <f t="shared" si="5"/>
        <v>#N/A</v>
      </c>
      <c r="BI6" s="52">
        <f t="shared" si="5"/>
        <v>11.5</v>
      </c>
      <c r="BJ6" s="52">
        <f t="shared" si="5"/>
        <v>38.799999999999997</v>
      </c>
      <c r="BK6" s="52" t="e">
        <f t="shared" si="5"/>
        <v>#N/A</v>
      </c>
      <c r="BL6" s="52" t="e">
        <f t="shared" si="5"/>
        <v>#N/A</v>
      </c>
      <c r="BM6" s="52" t="e">
        <f t="shared" si="5"/>
        <v>#N/A</v>
      </c>
      <c r="BN6" s="52">
        <f t="shared" si="5"/>
        <v>-25.1</v>
      </c>
      <c r="BO6" s="52">
        <f t="shared" si="5"/>
        <v>-18</v>
      </c>
      <c r="BP6" s="49" t="str">
        <f>IF(BP8="-","",IF(BP8="-","【-】","【"&amp;SUBSTITUTE(TEXT(BP8,"#,##0.0"),"-","△")&amp;"】"))</f>
        <v>【12.8】</v>
      </c>
      <c r="BQ6" s="53" t="e">
        <f>IF(BQ8="-",NA(),BQ8)</f>
        <v>#N/A</v>
      </c>
      <c r="BR6" s="53" t="e">
        <f t="shared" ref="BR6:BZ6" si="6">IF(BR8="-",NA(),BR8)</f>
        <v>#N/A</v>
      </c>
      <c r="BS6" s="53" t="e">
        <f t="shared" si="6"/>
        <v>#N/A</v>
      </c>
      <c r="BT6" s="53">
        <f t="shared" si="6"/>
        <v>477</v>
      </c>
      <c r="BU6" s="53">
        <f t="shared" si="6"/>
        <v>43559</v>
      </c>
      <c r="BV6" s="53" t="e">
        <f t="shared" si="6"/>
        <v>#N/A</v>
      </c>
      <c r="BW6" s="53" t="e">
        <f t="shared" si="6"/>
        <v>#N/A</v>
      </c>
      <c r="BX6" s="53" t="e">
        <f t="shared" si="6"/>
        <v>#N/A</v>
      </c>
      <c r="BY6" s="53">
        <f t="shared" si="6"/>
        <v>37213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 t="e">
        <f>IF(CZ8="-",NA(),CZ8)</f>
        <v>#N/A</v>
      </c>
      <c r="DA6" s="52" t="e">
        <f t="shared" ref="DA6:DI6" si="8">IF(DA8="-",NA(),DA8)</f>
        <v>#N/A</v>
      </c>
      <c r="DB6" s="52" t="e">
        <f t="shared" si="8"/>
        <v>#N/A</v>
      </c>
      <c r="DC6" s="52">
        <f t="shared" si="8"/>
        <v>0</v>
      </c>
      <c r="DD6" s="52">
        <f t="shared" si="8"/>
        <v>0</v>
      </c>
      <c r="DE6" s="52" t="e">
        <f t="shared" si="8"/>
        <v>#N/A</v>
      </c>
      <c r="DF6" s="52" t="e">
        <f t="shared" si="8"/>
        <v>#N/A</v>
      </c>
      <c r="DG6" s="52" t="e">
        <f t="shared" si="8"/>
        <v>#N/A</v>
      </c>
      <c r="DH6" s="52">
        <f t="shared" si="8"/>
        <v>77.3</v>
      </c>
      <c r="DI6" s="52">
        <f t="shared" si="8"/>
        <v>51.8</v>
      </c>
      <c r="DJ6" s="49" t="str">
        <f>IF(DJ8="-","",IF(DJ8="-","【-】","【"&amp;SUBSTITUTE(TEXT(DJ8,"#,##0.0"),"-","△")&amp;"】"))</f>
        <v>【72.2】</v>
      </c>
      <c r="DK6" s="52" t="e">
        <f>IF(DK8="-",NA(),DK8)</f>
        <v>#N/A</v>
      </c>
      <c r="DL6" s="52" t="e">
        <f t="shared" ref="DL6:DT6" si="9">IF(DL8="-",NA(),DL8)</f>
        <v>#N/A</v>
      </c>
      <c r="DM6" s="52" t="e">
        <f t="shared" si="9"/>
        <v>#N/A</v>
      </c>
      <c r="DN6" s="52">
        <f t="shared" si="9"/>
        <v>129</v>
      </c>
      <c r="DO6" s="52">
        <f t="shared" si="9"/>
        <v>128.19999999999999</v>
      </c>
      <c r="DP6" s="52" t="e">
        <f t="shared" si="9"/>
        <v>#N/A</v>
      </c>
      <c r="DQ6" s="52" t="e">
        <f t="shared" si="9"/>
        <v>#N/A</v>
      </c>
      <c r="DR6" s="52" t="e">
        <f t="shared" si="9"/>
        <v>#N/A</v>
      </c>
      <c r="DS6" s="52">
        <f t="shared" si="9"/>
        <v>163.5</v>
      </c>
      <c r="DT6" s="52">
        <f t="shared" si="9"/>
        <v>178.3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106</v>
      </c>
      <c r="B7" s="48">
        <f t="shared" ref="B7:X7" si="10">B8</f>
        <v>2022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13</v>
      </c>
      <c r="H7" s="48" t="str">
        <f t="shared" si="10"/>
        <v>兵庫県　神戸市</v>
      </c>
      <c r="I7" s="48" t="str">
        <f t="shared" si="10"/>
        <v>神戸駅南駐車場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</v>
      </c>
      <c r="S7" s="50" t="str">
        <f t="shared" si="10"/>
        <v>駅</v>
      </c>
      <c r="T7" s="50" t="str">
        <f t="shared" si="10"/>
        <v>無</v>
      </c>
      <c r="U7" s="51">
        <f t="shared" si="10"/>
        <v>10953</v>
      </c>
      <c r="V7" s="51">
        <f t="shared" si="10"/>
        <v>252</v>
      </c>
      <c r="W7" s="51">
        <f t="shared" si="10"/>
        <v>300</v>
      </c>
      <c r="X7" s="50" t="str">
        <f t="shared" si="10"/>
        <v>代行制</v>
      </c>
      <c r="Y7" s="52" t="str">
        <f>Y8</f>
        <v>-</v>
      </c>
      <c r="Z7" s="52" t="str">
        <f t="shared" ref="Z7:AH7" si="11">Z8</f>
        <v>-</v>
      </c>
      <c r="AA7" s="52" t="str">
        <f t="shared" si="11"/>
        <v>-</v>
      </c>
      <c r="AB7" s="52">
        <f t="shared" si="11"/>
        <v>113</v>
      </c>
      <c r="AC7" s="52">
        <f t="shared" si="11"/>
        <v>163.4</v>
      </c>
      <c r="AD7" s="52" t="str">
        <f t="shared" si="11"/>
        <v>-</v>
      </c>
      <c r="AE7" s="52" t="str">
        <f t="shared" si="11"/>
        <v>-</v>
      </c>
      <c r="AF7" s="52" t="str">
        <f t="shared" si="11"/>
        <v>-</v>
      </c>
      <c r="AG7" s="52">
        <f t="shared" si="11"/>
        <v>158.80000000000001</v>
      </c>
      <c r="AH7" s="52">
        <f t="shared" si="11"/>
        <v>120.9</v>
      </c>
      <c r="AI7" s="49"/>
      <c r="AJ7" s="52" t="str">
        <f>AJ8</f>
        <v>-</v>
      </c>
      <c r="AK7" s="52" t="str">
        <f t="shared" ref="AK7:AS7" si="12">AK8</f>
        <v>-</v>
      </c>
      <c r="AL7" s="52" t="str">
        <f t="shared" si="12"/>
        <v>-</v>
      </c>
      <c r="AM7" s="52">
        <f t="shared" si="12"/>
        <v>0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 t="str">
        <f t="shared" si="12"/>
        <v>-</v>
      </c>
      <c r="AR7" s="52">
        <f t="shared" si="12"/>
        <v>8.6</v>
      </c>
      <c r="AS7" s="52">
        <f t="shared" si="12"/>
        <v>7.6</v>
      </c>
      <c r="AT7" s="49"/>
      <c r="AU7" s="53" t="str">
        <f>AU8</f>
        <v>-</v>
      </c>
      <c r="AV7" s="53" t="str">
        <f t="shared" ref="AV7:BD7" si="13">AV8</f>
        <v>-</v>
      </c>
      <c r="AW7" s="53" t="str">
        <f t="shared" si="13"/>
        <v>-</v>
      </c>
      <c r="AX7" s="53">
        <f t="shared" si="13"/>
        <v>0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 t="str">
        <f t="shared" si="13"/>
        <v>-</v>
      </c>
      <c r="BC7" s="53">
        <f t="shared" si="13"/>
        <v>2466</v>
      </c>
      <c r="BD7" s="53">
        <f t="shared" si="13"/>
        <v>58</v>
      </c>
      <c r="BE7" s="51"/>
      <c r="BF7" s="52" t="str">
        <f>BF8</f>
        <v>-</v>
      </c>
      <c r="BG7" s="52" t="str">
        <f t="shared" ref="BG7:BO7" si="14">BG8</f>
        <v>-</v>
      </c>
      <c r="BH7" s="52" t="str">
        <f t="shared" si="14"/>
        <v>-</v>
      </c>
      <c r="BI7" s="52">
        <f t="shared" si="14"/>
        <v>11.5</v>
      </c>
      <c r="BJ7" s="52">
        <f t="shared" si="14"/>
        <v>38.799999999999997</v>
      </c>
      <c r="BK7" s="52" t="str">
        <f t="shared" si="14"/>
        <v>-</v>
      </c>
      <c r="BL7" s="52" t="str">
        <f t="shared" si="14"/>
        <v>-</v>
      </c>
      <c r="BM7" s="52" t="str">
        <f t="shared" si="14"/>
        <v>-</v>
      </c>
      <c r="BN7" s="52">
        <f t="shared" si="14"/>
        <v>-25.1</v>
      </c>
      <c r="BO7" s="52">
        <f t="shared" si="14"/>
        <v>-18</v>
      </c>
      <c r="BP7" s="49"/>
      <c r="BQ7" s="53" t="str">
        <f>BQ8</f>
        <v>-</v>
      </c>
      <c r="BR7" s="53" t="str">
        <f t="shared" ref="BR7:BZ7" si="15">BR8</f>
        <v>-</v>
      </c>
      <c r="BS7" s="53" t="str">
        <f t="shared" si="15"/>
        <v>-</v>
      </c>
      <c r="BT7" s="53">
        <f t="shared" si="15"/>
        <v>477</v>
      </c>
      <c r="BU7" s="53">
        <f t="shared" si="15"/>
        <v>43559</v>
      </c>
      <c r="BV7" s="53" t="str">
        <f t="shared" si="15"/>
        <v>-</v>
      </c>
      <c r="BW7" s="53" t="str">
        <f t="shared" si="15"/>
        <v>-</v>
      </c>
      <c r="BX7" s="53" t="str">
        <f t="shared" si="15"/>
        <v>-</v>
      </c>
      <c r="BY7" s="53">
        <f t="shared" si="15"/>
        <v>37213</v>
      </c>
      <c r="BZ7" s="53">
        <f t="shared" si="15"/>
        <v>17293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0</v>
      </c>
      <c r="CN7" s="51">
        <f>CN8</f>
        <v>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 t="str">
        <f>CZ8</f>
        <v>-</v>
      </c>
      <c r="DA7" s="52" t="str">
        <f t="shared" ref="DA7:DI7" si="16">DA8</f>
        <v>-</v>
      </c>
      <c r="DB7" s="52" t="str">
        <f t="shared" si="16"/>
        <v>-</v>
      </c>
      <c r="DC7" s="52">
        <f t="shared" si="16"/>
        <v>0</v>
      </c>
      <c r="DD7" s="52">
        <f t="shared" si="16"/>
        <v>0</v>
      </c>
      <c r="DE7" s="52" t="str">
        <f t="shared" si="16"/>
        <v>-</v>
      </c>
      <c r="DF7" s="52" t="str">
        <f t="shared" si="16"/>
        <v>-</v>
      </c>
      <c r="DG7" s="52" t="str">
        <f t="shared" si="16"/>
        <v>-</v>
      </c>
      <c r="DH7" s="52">
        <f t="shared" si="16"/>
        <v>77.3</v>
      </c>
      <c r="DI7" s="52">
        <f t="shared" si="16"/>
        <v>51.8</v>
      </c>
      <c r="DJ7" s="49"/>
      <c r="DK7" s="52" t="str">
        <f>DK8</f>
        <v>-</v>
      </c>
      <c r="DL7" s="52" t="str">
        <f t="shared" ref="DL7:DT7" si="17">DL8</f>
        <v>-</v>
      </c>
      <c r="DM7" s="52" t="str">
        <f t="shared" si="17"/>
        <v>-</v>
      </c>
      <c r="DN7" s="52">
        <f t="shared" si="17"/>
        <v>129</v>
      </c>
      <c r="DO7" s="52">
        <f t="shared" si="17"/>
        <v>128.19999999999999</v>
      </c>
      <c r="DP7" s="52" t="str">
        <f t="shared" si="17"/>
        <v>-</v>
      </c>
      <c r="DQ7" s="52" t="str">
        <f t="shared" si="17"/>
        <v>-</v>
      </c>
      <c r="DR7" s="52" t="str">
        <f t="shared" si="17"/>
        <v>-</v>
      </c>
      <c r="DS7" s="52">
        <f t="shared" si="17"/>
        <v>163.5</v>
      </c>
      <c r="DT7" s="52">
        <f t="shared" si="17"/>
        <v>178.3</v>
      </c>
      <c r="DU7" s="49"/>
    </row>
    <row r="8" spans="1:125" s="54" customFormat="1" x14ac:dyDescent="0.15">
      <c r="A8" s="37"/>
      <c r="B8" s="55">
        <v>2022</v>
      </c>
      <c r="C8" s="55">
        <v>281000</v>
      </c>
      <c r="D8" s="55">
        <v>47</v>
      </c>
      <c r="E8" s="55">
        <v>14</v>
      </c>
      <c r="F8" s="55">
        <v>0</v>
      </c>
      <c r="G8" s="55">
        <v>13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2</v>
      </c>
      <c r="S8" s="57" t="s">
        <v>118</v>
      </c>
      <c r="T8" s="57" t="s">
        <v>119</v>
      </c>
      <c r="U8" s="58">
        <v>10953</v>
      </c>
      <c r="V8" s="58">
        <v>252</v>
      </c>
      <c r="W8" s="58">
        <v>300</v>
      </c>
      <c r="X8" s="57" t="s">
        <v>120</v>
      </c>
      <c r="Y8" s="59" t="s">
        <v>112</v>
      </c>
      <c r="Z8" s="59" t="s">
        <v>112</v>
      </c>
      <c r="AA8" s="59" t="s">
        <v>112</v>
      </c>
      <c r="AB8" s="59">
        <v>113</v>
      </c>
      <c r="AC8" s="59">
        <v>163.4</v>
      </c>
      <c r="AD8" s="59" t="s">
        <v>112</v>
      </c>
      <c r="AE8" s="59" t="s">
        <v>112</v>
      </c>
      <c r="AF8" s="59" t="s">
        <v>112</v>
      </c>
      <c r="AG8" s="59">
        <v>158.80000000000001</v>
      </c>
      <c r="AH8" s="59">
        <v>120.9</v>
      </c>
      <c r="AI8" s="56">
        <v>676.8</v>
      </c>
      <c r="AJ8" s="59" t="s">
        <v>112</v>
      </c>
      <c r="AK8" s="59" t="s">
        <v>112</v>
      </c>
      <c r="AL8" s="59" t="s">
        <v>112</v>
      </c>
      <c r="AM8" s="59">
        <v>0</v>
      </c>
      <c r="AN8" s="59">
        <v>0</v>
      </c>
      <c r="AO8" s="59" t="s">
        <v>112</v>
      </c>
      <c r="AP8" s="59" t="s">
        <v>112</v>
      </c>
      <c r="AQ8" s="59" t="s">
        <v>112</v>
      </c>
      <c r="AR8" s="59">
        <v>8.6</v>
      </c>
      <c r="AS8" s="59">
        <v>7.6</v>
      </c>
      <c r="AT8" s="56">
        <v>3.6</v>
      </c>
      <c r="AU8" s="60" t="s">
        <v>112</v>
      </c>
      <c r="AV8" s="60" t="s">
        <v>112</v>
      </c>
      <c r="AW8" s="60" t="s">
        <v>112</v>
      </c>
      <c r="AX8" s="60">
        <v>0</v>
      </c>
      <c r="AY8" s="60">
        <v>0</v>
      </c>
      <c r="AZ8" s="60" t="s">
        <v>112</v>
      </c>
      <c r="BA8" s="60" t="s">
        <v>112</v>
      </c>
      <c r="BB8" s="60" t="s">
        <v>112</v>
      </c>
      <c r="BC8" s="60">
        <v>2466</v>
      </c>
      <c r="BD8" s="60">
        <v>58</v>
      </c>
      <c r="BE8" s="60">
        <v>33</v>
      </c>
      <c r="BF8" s="59" t="s">
        <v>112</v>
      </c>
      <c r="BG8" s="59" t="s">
        <v>112</v>
      </c>
      <c r="BH8" s="59" t="s">
        <v>112</v>
      </c>
      <c r="BI8" s="59">
        <v>11.5</v>
      </c>
      <c r="BJ8" s="59">
        <v>38.799999999999997</v>
      </c>
      <c r="BK8" s="59" t="s">
        <v>112</v>
      </c>
      <c r="BL8" s="59" t="s">
        <v>112</v>
      </c>
      <c r="BM8" s="59" t="s">
        <v>112</v>
      </c>
      <c r="BN8" s="59">
        <v>-25.1</v>
      </c>
      <c r="BO8" s="59">
        <v>-18</v>
      </c>
      <c r="BP8" s="56">
        <v>12.8</v>
      </c>
      <c r="BQ8" s="60" t="s">
        <v>112</v>
      </c>
      <c r="BR8" s="60" t="s">
        <v>112</v>
      </c>
      <c r="BS8" s="60" t="s">
        <v>112</v>
      </c>
      <c r="BT8" s="61">
        <v>477</v>
      </c>
      <c r="BU8" s="61">
        <v>43559</v>
      </c>
      <c r="BV8" s="60" t="s">
        <v>112</v>
      </c>
      <c r="BW8" s="60" t="s">
        <v>112</v>
      </c>
      <c r="BX8" s="60" t="s">
        <v>112</v>
      </c>
      <c r="BY8" s="60">
        <v>37213</v>
      </c>
      <c r="BZ8" s="60">
        <v>17293</v>
      </c>
      <c r="CA8" s="58">
        <v>10556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 t="s">
        <v>112</v>
      </c>
      <c r="DA8" s="59" t="s">
        <v>112</v>
      </c>
      <c r="DB8" s="59" t="s">
        <v>112</v>
      </c>
      <c r="DC8" s="59">
        <v>0</v>
      </c>
      <c r="DD8" s="59">
        <v>0</v>
      </c>
      <c r="DE8" s="59" t="s">
        <v>112</v>
      </c>
      <c r="DF8" s="59" t="s">
        <v>112</v>
      </c>
      <c r="DG8" s="59" t="s">
        <v>112</v>
      </c>
      <c r="DH8" s="59">
        <v>77.3</v>
      </c>
      <c r="DI8" s="59">
        <v>51.8</v>
      </c>
      <c r="DJ8" s="56">
        <v>72.2</v>
      </c>
      <c r="DK8" s="59" t="s">
        <v>112</v>
      </c>
      <c r="DL8" s="59" t="s">
        <v>112</v>
      </c>
      <c r="DM8" s="59" t="s">
        <v>112</v>
      </c>
      <c r="DN8" s="59">
        <v>129</v>
      </c>
      <c r="DO8" s="59">
        <v>128.19999999999999</v>
      </c>
      <c r="DP8" s="59" t="s">
        <v>112</v>
      </c>
      <c r="DQ8" s="59" t="s">
        <v>112</v>
      </c>
      <c r="DR8" s="59" t="s">
        <v>112</v>
      </c>
      <c r="DS8" s="59">
        <v>163.5</v>
      </c>
      <c r="DT8" s="59">
        <v>178.3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2024-01-11T00:13:12Z</dcterms:created>
  <dcterms:modified xsi:type="dcterms:W3CDTF">2024-01-26T06:39:55Z</dcterms:modified>
  <cp:category/>
</cp:coreProperties>
</file>