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245.1.150\03_企画財務課\02_財務係\16. 照会回答\R5照会\01_財務課\09_公営企業に係る経営比較分析表（令和４年度決算）の分析等について\02.回答\病院事業【経営比較分析表】2022_287500_46_060\"/>
    </mc:Choice>
  </mc:AlternateContent>
  <xr:revisionPtr revIDLastSave="0" documentId="13_ncr:1_{6B276A5A-1219-4493-BCEB-9CB45C37800C}" xr6:coauthVersionLast="47" xr6:coauthVersionMax="47" xr10:uidLastSave="{00000000-0000-0000-0000-000000000000}"/>
  <workbookProtection workbookAlgorithmName="SHA-512" workbookHashValue="LWZ3Er7SbbUg1JlTYYE/sNlQ0k4S3iqETExXapUJFt6a7wtCk3lLIELxLzbTTrDNoh1Tlm8WEg74UVzZStjbJg==" workbookSaltValue="yH/5p8FhjwoxJSspGgGaUA==" workbookSpinCount="100000" lockStructure="1"/>
  <bookViews>
    <workbookView xWindow="-630" yWindow="-15480" windowWidth="19440" windowHeight="148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FD7" i="5"/>
  <c r="FC7" i="5"/>
  <c r="FB7" i="5"/>
  <c r="FA7" i="5"/>
  <c r="KV79" i="4" s="1"/>
  <c r="EZ7" i="5"/>
  <c r="EX7" i="5"/>
  <c r="EW7" i="5"/>
  <c r="EV7" i="5"/>
  <c r="EU7" i="5"/>
  <c r="ET7" i="5"/>
  <c r="ES7" i="5"/>
  <c r="JB79" i="4" s="1"/>
  <c r="ER7" i="5"/>
  <c r="IM79" i="4" s="1"/>
  <c r="EQ7" i="5"/>
  <c r="EP7" i="5"/>
  <c r="EO7" i="5"/>
  <c r="EM7" i="5"/>
  <c r="EL7" i="5"/>
  <c r="EK7" i="5"/>
  <c r="EJ7" i="5"/>
  <c r="EI7" i="5"/>
  <c r="EH7" i="5"/>
  <c r="EG7" i="5"/>
  <c r="EF7" i="5"/>
  <c r="EE7" i="5"/>
  <c r="ED7" i="5"/>
  <c r="EB7" i="5"/>
  <c r="EA7" i="5"/>
  <c r="BI80" i="4" s="1"/>
  <c r="DZ7" i="5"/>
  <c r="AT80" i="4" s="1"/>
  <c r="DY7" i="5"/>
  <c r="DX7" i="5"/>
  <c r="DW7" i="5"/>
  <c r="DV7" i="5"/>
  <c r="DU7" i="5"/>
  <c r="DT7" i="5"/>
  <c r="DS7" i="5"/>
  <c r="DQ7" i="5"/>
  <c r="MN56" i="4" s="1"/>
  <c r="DP7" i="5"/>
  <c r="DO7" i="5"/>
  <c r="DN7" i="5"/>
  <c r="DM7" i="5"/>
  <c r="DL7" i="5"/>
  <c r="DK7" i="5"/>
  <c r="DJ7" i="5"/>
  <c r="DI7" i="5"/>
  <c r="KU55" i="4" s="1"/>
  <c r="DH7" i="5"/>
  <c r="DF7" i="5"/>
  <c r="DE7" i="5"/>
  <c r="DD7" i="5"/>
  <c r="DC7" i="5"/>
  <c r="DB7" i="5"/>
  <c r="DA7" i="5"/>
  <c r="IZ55" i="4" s="1"/>
  <c r="CZ7" i="5"/>
  <c r="IK55" i="4" s="1"/>
  <c r="CY7" i="5"/>
  <c r="CX7" i="5"/>
  <c r="CW7" i="5"/>
  <c r="CU7" i="5"/>
  <c r="CT7" i="5"/>
  <c r="CS7" i="5"/>
  <c r="CR7" i="5"/>
  <c r="CQ7" i="5"/>
  <c r="CP7" i="5"/>
  <c r="CO7" i="5"/>
  <c r="CN7" i="5"/>
  <c r="CM7" i="5"/>
  <c r="CL7" i="5"/>
  <c r="CJ7" i="5"/>
  <c r="CI7" i="5"/>
  <c r="BI56" i="4" s="1"/>
  <c r="CH7" i="5"/>
  <c r="AT56" i="4" s="1"/>
  <c r="CG7" i="5"/>
  <c r="CF7" i="5"/>
  <c r="CE7" i="5"/>
  <c r="CD7" i="5"/>
  <c r="CC7" i="5"/>
  <c r="CB7" i="5"/>
  <c r="CA7" i="5"/>
  <c r="BY7" i="5"/>
  <c r="MN34" i="4" s="1"/>
  <c r="BX7" i="5"/>
  <c r="BW7" i="5"/>
  <c r="BV7" i="5"/>
  <c r="BU7" i="5"/>
  <c r="BT7" i="5"/>
  <c r="BS7" i="5"/>
  <c r="BR7" i="5"/>
  <c r="BQ7" i="5"/>
  <c r="KU33" i="4" s="1"/>
  <c r="BP7" i="5"/>
  <c r="BN7" i="5"/>
  <c r="BM7" i="5"/>
  <c r="BL7" i="5"/>
  <c r="BK7" i="5"/>
  <c r="BJ7" i="5"/>
  <c r="BI7" i="5"/>
  <c r="IZ33" i="4" s="1"/>
  <c r="BH7" i="5"/>
  <c r="IK33" i="4" s="1"/>
  <c r="BG7" i="5"/>
  <c r="BF7" i="5"/>
  <c r="BE7" i="5"/>
  <c r="BC7" i="5"/>
  <c r="BB7" i="5"/>
  <c r="BA7" i="5"/>
  <c r="AZ7" i="5"/>
  <c r="AY7" i="5"/>
  <c r="AX7" i="5"/>
  <c r="AW7" i="5"/>
  <c r="AV7" i="5"/>
  <c r="AU7" i="5"/>
  <c r="AT7" i="5"/>
  <c r="AR7" i="5"/>
  <c r="AQ7" i="5"/>
  <c r="BI34" i="4" s="1"/>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JW8" i="4" s="1"/>
  <c r="Z6" i="5"/>
  <c r="Y6" i="5"/>
  <c r="X6" i="5"/>
  <c r="W6" i="5"/>
  <c r="V6" i="5"/>
  <c r="U6" i="5"/>
  <c r="T6" i="5"/>
  <c r="FZ10" i="4" s="1"/>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F90" i="4"/>
  <c r="E90" i="4"/>
  <c r="D90" i="4"/>
  <c r="C90" i="4"/>
  <c r="LZ80" i="4"/>
  <c r="LK80" i="4"/>
  <c r="KV80" i="4"/>
  <c r="KG80" i="4"/>
  <c r="JB80" i="4"/>
  <c r="IM80" i="4"/>
  <c r="HX80" i="4"/>
  <c r="HI80" i="4"/>
  <c r="GT80" i="4"/>
  <c r="FO80" i="4"/>
  <c r="EZ80" i="4"/>
  <c r="EK80" i="4"/>
  <c r="DV80" i="4"/>
  <c r="DG80" i="4"/>
  <c r="BX80" i="4"/>
  <c r="AE80" i="4"/>
  <c r="P80" i="4"/>
  <c r="MO79" i="4"/>
  <c r="LZ79" i="4"/>
  <c r="LK79" i="4"/>
  <c r="KG79" i="4"/>
  <c r="HX79" i="4"/>
  <c r="HI79" i="4"/>
  <c r="GT79" i="4"/>
  <c r="FO79" i="4"/>
  <c r="EZ79" i="4"/>
  <c r="EK79" i="4"/>
  <c r="DV79" i="4"/>
  <c r="DG79" i="4"/>
  <c r="BX79" i="4"/>
  <c r="BI79" i="4"/>
  <c r="AT79" i="4"/>
  <c r="AE79" i="4"/>
  <c r="P79" i="4"/>
  <c r="LY56" i="4"/>
  <c r="LJ56" i="4"/>
  <c r="KU56" i="4"/>
  <c r="KF56" i="4"/>
  <c r="IZ56" i="4"/>
  <c r="IK56" i="4"/>
  <c r="HV56" i="4"/>
  <c r="HG56" i="4"/>
  <c r="GR56" i="4"/>
  <c r="FL56" i="4"/>
  <c r="EW56" i="4"/>
  <c r="EH56" i="4"/>
  <c r="DS56" i="4"/>
  <c r="DD56" i="4"/>
  <c r="BX56" i="4"/>
  <c r="AE56" i="4"/>
  <c r="P56" i="4"/>
  <c r="MN55" i="4"/>
  <c r="LY55" i="4"/>
  <c r="LJ55" i="4"/>
  <c r="KF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DD34" i="4"/>
  <c r="BX34" i="4"/>
  <c r="AE34" i="4"/>
  <c r="P34" i="4"/>
  <c r="MN33" i="4"/>
  <c r="LY33" i="4"/>
  <c r="LJ33" i="4"/>
  <c r="KF33" i="4"/>
  <c r="HV33" i="4"/>
  <c r="HG33" i="4"/>
  <c r="GR33" i="4"/>
  <c r="FL33" i="4"/>
  <c r="EW33" i="4"/>
  <c r="EH33" i="4"/>
  <c r="DS33" i="4"/>
  <c r="DD33" i="4"/>
  <c r="BX33" i="4"/>
  <c r="BI33" i="4"/>
  <c r="AT33" i="4"/>
  <c r="AE33" i="4"/>
  <c r="P33" i="4"/>
  <c r="LP12" i="4"/>
  <c r="JW12" i="4"/>
  <c r="ID12" i="4"/>
  <c r="FZ12" i="4"/>
  <c r="EG12" i="4"/>
  <c r="CN12" i="4"/>
  <c r="AU12" i="4"/>
  <c r="B12" i="4"/>
  <c r="LP10" i="4"/>
  <c r="JW10" i="4"/>
  <c r="CN10" i="4"/>
  <c r="AU10" i="4"/>
  <c r="B10"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W54" i="4"/>
  <c r="EW32" i="4"/>
  <c r="EZ78" i="4"/>
  <c r="BI78" i="4"/>
  <c r="BI54" i="4"/>
  <c r="BI32" i="4"/>
  <c r="DV78" i="4"/>
  <c r="DS54" i="4"/>
  <c r="DS32" i="4"/>
  <c r="AE78" i="4"/>
  <c r="AE54" i="4"/>
  <c r="AE32" i="4"/>
  <c r="KU54" i="4"/>
  <c r="KU32" i="4"/>
  <c r="KV78" i="4"/>
  <c r="HI78" i="4"/>
  <c r="HG54" i="4"/>
  <c r="HG32" i="4"/>
</calcChain>
</file>

<file path=xl/sharedStrings.xml><?xml version="1.0" encoding="utf-8"?>
<sst xmlns="http://schemas.openxmlformats.org/spreadsheetml/2006/main" count="344" uniqueCount="183">
  <si>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</si>
  <si>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</si>
  <si>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</si>
  <si>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</si>
  <si>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</si>
  <si>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</si>
  <si>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</si>
  <si>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</si>
  <si>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</si>
  <si>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</si>
  <si>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</si>
  <si>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</si>
  <si>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</si>
  <si>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</si>
  <si>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</si>
  <si>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</si>
  <si>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</si>
  <si>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</si>
  <si>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</si>
  <si>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</si>
  <si>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</si>
  <si>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</si>
  <si>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</si>
  <si>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</si>
  <si>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</si>
  <si>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</si>
  <si>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</si>
  <si>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</si>
  <si>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</si>
  <si>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</si>
  <si>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</si>
  <si>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</si>
  <si>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</si>
  <si>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</si>
  <si>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</si>
  <si>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</si>
  <si>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</si>
  <si>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</si>
  <si>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</si>
  <si>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</si>
  <si>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</si>
  <si>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</si>
  <si>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</si>
  <si>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</si>
  <si>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</si>
  <si>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</si>
  <si>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</si>
  <si>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</si>
  <si>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</si>
  <si>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</si>
  <si>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</si>
  <si>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</si>
  <si>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</si>
  <si>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</si>
  <si>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</si>
  <si>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</si>
  <si>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</si>
  <si>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</si>
  <si>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</si>
  <si>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</si>
  <si>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</si>
  <si>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</si>
  <si>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</si>
  <si>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</si>
  <si>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</si>
  <si>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</si>
  <si>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</si>
  <si>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</si>
  <si>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</si>
  <si>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</si>
  <si>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</si>
  <si>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</si>
  <si>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</si>
  <si>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</si>
  <si>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</si>
  <si>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</si>
  <si>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</si>
  <si>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</si>
  <si>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</si>
  <si>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</si>
  <si>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</si>
  <si>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</si>
  <si>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</si>
  <si>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</si>
  <si>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</si>
  <si>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</si>
  <si>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</si>
  <si>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</si>
  <si>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</si>
  <si>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</si>
  <si>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</si>
  <si>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</si>
  <si>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</si>
  <si>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</si>
  <si>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</si>
  <si>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</si>
  <si>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</si>
  <si>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</si>
  <si>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</si>
  <si>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</si>
  <si>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</si>
  <si>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</si>
  <si>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</si>
  <si>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</si>
  <si>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</si>
  <si>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</si>
  <si>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</si>
  <si>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</si>
  <si>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</si>
  <si>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</si>
  <si>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</si>
  <si>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</si>
  <si>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</si>
  <si>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</si>
  <si>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</si>
  <si>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</si>
  <si>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</si>
  <si>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</si>
  <si>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</si>
  <si>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</si>
  <si>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</si>
  <si>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</si>
  <si>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</si>
  <si>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</si>
  <si>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</si>
  <si>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</si>
  <si>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</si>
  <si>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</si>
  <si>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</si>
  <si>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</si>
  <si>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</si>
  <si>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</si>
  <si>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</si>
  <si>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</si>
  <si>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</si>
  <si>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</si>
  <si>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</si>
  <si>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</si>
  <si>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</si>
  <si>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</si>
  <si>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</si>
  <si>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</si>
  <si>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</si>
  <si>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</si>
  <si>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</si>
  <si>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</si>
  <si>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</si>
  <si>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</si>
  <si>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</si>
  <si>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</si>
  <si>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</si>
  <si>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</si>
  <si>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</si>
  <si>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</si>
  <si>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</si>
  <si>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</si>
  <si>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</si>
  <si>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</si>
  <si>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</si>
  <si>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</si>
  <si>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</si>
  <si>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</si>
  <si>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</si>
  <si>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</si>
  <si>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アイセンター病院</t>
  </si>
  <si>
    <t>地方独立行政法人</t>
  </si>
  <si>
    <t>病院事業</t>
  </si>
  <si>
    <t>一般病院</t>
  </si>
  <si>
    <t>50床未満</t>
  </si>
  <si>
    <t>非設置</t>
  </si>
  <si>
    <t>直営</t>
  </si>
  <si>
    <t>感</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</si>
  <si>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</si>
  <si>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</si>
  <si>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</si>
  <si>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</si>
  <si>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</si>
  <si>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</si>
  <si>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</si>
  <si>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眼科専門病院として、標準医療から最先端の高度医療まで地域医療を高い水準で担うとともに、眼疾患に係る治験・臨床研究を推進する。また、重篤な眼疾患から社会生活への復帰を支援するワンストップセンターとしての役割を担っている。</t>
    <phoneticPr fontId="5"/>
  </si>
  <si>
    <t>　令和4年度決算においては、新型コロナウイルス感染症の影響が継続する中で療養環境への十分な配慮のもと、手術室の運用見直し等増収に取り組むとともに材料費削減のための継続的な交渉を行う等したが、診療報酬のマイナス改定の影響もあり、医業収支比率、経常収支比率ともに下がった。
　入院患者１人１日当たり収益も下がっており、継続して経営改善に取り組む。</t>
    <rPh sb="53" eb="54">
      <t>シツ</t>
    </rPh>
    <rPh sb="55" eb="57">
      <t>ウンヨウ</t>
    </rPh>
    <rPh sb="72" eb="75">
      <t>ザイリョウヒ</t>
    </rPh>
    <rPh sb="75" eb="77">
      <t>サクゲン</t>
    </rPh>
    <rPh sb="81" eb="84">
      <t>ケイゾクテキ</t>
    </rPh>
    <rPh sb="85" eb="87">
      <t>コウショウ</t>
    </rPh>
    <rPh sb="88" eb="89">
      <t>オコナ</t>
    </rPh>
    <rPh sb="95" eb="99">
      <t>シンリョウホウシュウ</t>
    </rPh>
    <rPh sb="104" eb="106">
      <t>カイテイ</t>
    </rPh>
    <rPh sb="107" eb="109">
      <t>エイキョウ</t>
    </rPh>
    <rPh sb="113" eb="117">
      <t>イギョウシュウシ</t>
    </rPh>
    <rPh sb="117" eb="119">
      <t>ヒリツ</t>
    </rPh>
    <rPh sb="120" eb="122">
      <t>ケイジョウ</t>
    </rPh>
    <rPh sb="129" eb="130">
      <t>サ</t>
    </rPh>
    <rPh sb="150" eb="151">
      <t>サ</t>
    </rPh>
    <rPh sb="157" eb="159">
      <t>ケイゾク</t>
    </rPh>
    <rPh sb="161" eb="165">
      <t>ケイエイカイゼン</t>
    </rPh>
    <rPh sb="166" eb="167">
      <t>ト</t>
    </rPh>
    <rPh sb="168" eb="169">
      <t>ク</t>
    </rPh>
    <phoneticPr fontId="5"/>
  </si>
  <si>
    <t>　平成29年12月の開院時に新たに建物、医療機器等を整備したことから、有形固定資産減価償却率及び器械備品減価償却率ともに平均値を下回っている。開院から5年を経過し、医療機器等の更新を計画的に行っていく。</t>
    <rPh sb="71" eb="73">
      <t>カイイン</t>
    </rPh>
    <rPh sb="76" eb="77">
      <t>ネン</t>
    </rPh>
    <rPh sb="78" eb="80">
      <t>ケイカ</t>
    </rPh>
    <rPh sb="82" eb="86">
      <t>イリョウキキ</t>
    </rPh>
    <rPh sb="86" eb="87">
      <t>ナド</t>
    </rPh>
    <rPh sb="88" eb="90">
      <t>コウシン</t>
    </rPh>
    <rPh sb="91" eb="94">
      <t>ケイカクテキ</t>
    </rPh>
    <rPh sb="95" eb="96">
      <t>オコナ</t>
    </rPh>
    <phoneticPr fontId="5"/>
  </si>
  <si>
    <t>　新型コロナウイルス感染症拡大による影響がありながらも5年連続で経常黒字を確保しており、各種指標も良好に推移している。
　引き続き安定的に黒字が確保できるよう、手術件数の増等による増収や価格交渉による材料費の削減等費用の適正化に取り組んでいるところであり、今後もより一層の経営改善を図っていく。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</si>
</sst>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74.7</c:v>
                </c:pt>
                <c:pt idx="1">
                  <c:v>74.900000000000006</c:v>
                </c:pt>
                <c:pt idx="2">
                  <c:v>67.3</c:v>
                </c:pt>
                <c:pt idx="3">
                  <c:v>78</c:v>
                </c:pt>
                <c:pt idx="4">
                  <c:v>71.099999999999994</c:v>
                </c:pt>
              </c:numCache>
            </c:numRef>
          </c:val>
          <c:extLst>
            <c:ext xmlns:c16="http://schemas.microsoft.com/office/drawing/2014/chart" uri="{C3380CC4-5D6E-409C-BE32-E72D297353CC}">
              <c16:uniqueId val="{00000000-53B0-4FC6-A925-ADC3C0874F1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53B0-4FC6-A925-ADC3C0874F1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18714</c:v>
                </c:pt>
                <c:pt idx="1">
                  <c:v>19828</c:v>
                </c:pt>
                <c:pt idx="2">
                  <c:v>21444</c:v>
                </c:pt>
                <c:pt idx="3">
                  <c:v>22390</c:v>
                </c:pt>
                <c:pt idx="4">
                  <c:v>22528</c:v>
                </c:pt>
              </c:numCache>
            </c:numRef>
          </c:val>
          <c:extLst>
            <c:ext xmlns:c16="http://schemas.microsoft.com/office/drawing/2014/chart" uri="{C3380CC4-5D6E-409C-BE32-E72D297353CC}">
              <c16:uniqueId val="{00000000-97DE-4ACD-BEFA-827236B64C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97DE-4ACD-BEFA-827236B64C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91899</c:v>
                </c:pt>
                <c:pt idx="1">
                  <c:v>99511</c:v>
                </c:pt>
                <c:pt idx="2">
                  <c:v>86321</c:v>
                </c:pt>
                <c:pt idx="3">
                  <c:v>86586</c:v>
                </c:pt>
                <c:pt idx="4">
                  <c:v>84759</c:v>
                </c:pt>
              </c:numCache>
            </c:numRef>
          </c:val>
          <c:extLst>
            <c:ext xmlns:c16="http://schemas.microsoft.com/office/drawing/2014/chart" uri="{C3380CC4-5D6E-409C-BE32-E72D297353CC}">
              <c16:uniqueId val="{00000000-34E3-4C7E-ADBC-59F706750C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34E3-4C7E-ADBC-59F706750C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79-4BCA-901C-D60F80CA1A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7179-4BCA-901C-D60F80CA1A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c:v>
                </c:pt>
                <c:pt idx="1">
                  <c:v>101.4</c:v>
                </c:pt>
                <c:pt idx="2">
                  <c:v>97.9</c:v>
                </c:pt>
                <c:pt idx="3">
                  <c:v>103.2</c:v>
                </c:pt>
                <c:pt idx="4">
                  <c:v>98.4</c:v>
                </c:pt>
              </c:numCache>
            </c:numRef>
          </c:val>
          <c:extLst>
            <c:ext xmlns:c16="http://schemas.microsoft.com/office/drawing/2014/chart" uri="{C3380CC4-5D6E-409C-BE32-E72D297353CC}">
              <c16:uniqueId val="{00000000-6D8D-4096-8B89-7FC55B904D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6D8D-4096-8B89-7FC55B904D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c:v>
                </c:pt>
                <c:pt idx="1">
                  <c:v>102</c:v>
                </c:pt>
                <c:pt idx="2">
                  <c:v>98.4</c:v>
                </c:pt>
                <c:pt idx="3">
                  <c:v>103.7</c:v>
                </c:pt>
                <c:pt idx="4">
                  <c:v>98.9</c:v>
                </c:pt>
              </c:numCache>
            </c:numRef>
          </c:val>
          <c:extLst>
            <c:ext xmlns:c16="http://schemas.microsoft.com/office/drawing/2014/chart" uri="{C3380CC4-5D6E-409C-BE32-E72D297353CC}">
              <c16:uniqueId val="{00000000-0E9C-4F05-9418-D2A40E5548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0E9C-4F05-9418-D2A40E5548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101.2</c:v>
                </c:pt>
                <c:pt idx="1">
                  <c:v>106.1</c:v>
                </c:pt>
                <c:pt idx="2">
                  <c:v>100.4</c:v>
                </c:pt>
                <c:pt idx="3">
                  <c:v>105.4</c:v>
                </c:pt>
                <c:pt idx="4">
                  <c:v>100.5</c:v>
                </c:pt>
              </c:numCache>
            </c:numRef>
          </c:val>
          <c:extLst>
            <c:ext xmlns:c16="http://schemas.microsoft.com/office/drawing/2014/chart" uri="{C3380CC4-5D6E-409C-BE32-E72D297353CC}">
              <c16:uniqueId val="{00000000-6142-4D88-92B6-0CCF2F20C1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6142-4D88-92B6-0CCF2F20C1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11.4</c:v>
                </c:pt>
                <c:pt idx="1">
                  <c:v>18.100000000000001</c:v>
                </c:pt>
                <c:pt idx="2">
                  <c:v>23.4</c:v>
                </c:pt>
                <c:pt idx="3">
                  <c:v>26.1</c:v>
                </c:pt>
                <c:pt idx="4">
                  <c:v>31.5</c:v>
                </c:pt>
              </c:numCache>
            </c:numRef>
          </c:val>
          <c:extLst>
            <c:ext xmlns:c16="http://schemas.microsoft.com/office/drawing/2014/chart" uri="{C3380CC4-5D6E-409C-BE32-E72D297353CC}">
              <c16:uniqueId val="{00000000-D6DE-4738-BF34-66CB378F77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D6DE-4738-BF34-66CB378F77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38.5</c:v>
                </c:pt>
                <c:pt idx="1">
                  <c:v>55.8</c:v>
                </c:pt>
                <c:pt idx="2">
                  <c:v>61</c:v>
                </c:pt>
                <c:pt idx="3">
                  <c:v>66.900000000000006</c:v>
                </c:pt>
                <c:pt idx="4">
                  <c:v>71.5</c:v>
                </c:pt>
              </c:numCache>
            </c:numRef>
          </c:val>
          <c:extLst>
            <c:ext xmlns:c16="http://schemas.microsoft.com/office/drawing/2014/chart" uri="{C3380CC4-5D6E-409C-BE32-E72D297353CC}">
              <c16:uniqueId val="{00000000-BF76-4F31-B433-050682EE32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BF76-4F31-B433-050682EE320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118040667</c:v>
                </c:pt>
                <c:pt idx="1">
                  <c:v>118701167</c:v>
                </c:pt>
                <c:pt idx="2">
                  <c:v>120920933</c:v>
                </c:pt>
                <c:pt idx="3">
                  <c:v>134245067</c:v>
                </c:pt>
                <c:pt idx="4">
                  <c:v>136451600</c:v>
                </c:pt>
              </c:numCache>
            </c:numRef>
          </c:val>
          <c:extLst>
            <c:ext xmlns:c16="http://schemas.microsoft.com/office/drawing/2014/chart" uri="{C3380CC4-5D6E-409C-BE32-E72D297353CC}">
              <c16:uniqueId val="{00000000-580B-4099-91CB-2D11576680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580B-4099-91CB-2D11576680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29.8</c:v>
                </c:pt>
                <c:pt idx="1">
                  <c:v>28.6</c:v>
                </c:pt>
                <c:pt idx="2">
                  <c:v>25.3</c:v>
                </c:pt>
                <c:pt idx="3">
                  <c:v>29.6</c:v>
                </c:pt>
                <c:pt idx="4">
                  <c:v>30.8</c:v>
                </c:pt>
              </c:numCache>
            </c:numRef>
          </c:val>
          <c:extLst>
            <c:ext xmlns:c16="http://schemas.microsoft.com/office/drawing/2014/chart" uri="{C3380CC4-5D6E-409C-BE32-E72D297353CC}">
              <c16:uniqueId val="{00000000-6ED7-4A51-85AE-49DA8AE1D5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6ED7-4A51-85AE-49DA8AE1D5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32.9</c:v>
                </c:pt>
                <c:pt idx="1">
                  <c:v>31</c:v>
                </c:pt>
                <c:pt idx="2">
                  <c:v>32.1</c:v>
                </c:pt>
                <c:pt idx="3">
                  <c:v>31.9</c:v>
                </c:pt>
                <c:pt idx="4">
                  <c:v>33.700000000000003</c:v>
                </c:pt>
              </c:numCache>
            </c:numRef>
          </c:val>
          <c:extLst>
            <c:ext xmlns:c16="http://schemas.microsoft.com/office/drawing/2014/chart" uri="{C3380CC4-5D6E-409C-BE32-E72D297353CC}">
              <c16:uniqueId val="{00000000-A9C8-466D-A761-DFA560B895F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A9C8-466D-A761-DFA560B895F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B7" sqref="B7:AT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兵庫県地方独立行政法人神戸市民病院機構　アイセンター病院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感</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5059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101.2</v>
      </c>
      <c r="Q33" s="129"/>
      <c r="R33" s="129"/>
      <c r="S33" s="129"/>
      <c r="T33" s="129"/>
      <c r="U33" s="129"/>
      <c r="V33" s="129"/>
      <c r="W33" s="129"/>
      <c r="X33" s="129"/>
      <c r="Y33" s="129"/>
      <c r="Z33" s="129"/>
      <c r="AA33" s="129"/>
      <c r="AB33" s="129"/>
      <c r="AC33" s="129"/>
      <c r="AD33" s="130"/>
      <c r="AE33" s="128">
        <f>データ!AJ7</f>
        <v>106.1</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105.4</v>
      </c>
      <c r="BJ33" s="129"/>
      <c r="BK33" s="129"/>
      <c r="BL33" s="129"/>
      <c r="BM33" s="129"/>
      <c r="BN33" s="129"/>
      <c r="BO33" s="129"/>
      <c r="BP33" s="129"/>
      <c r="BQ33" s="129"/>
      <c r="BR33" s="129"/>
      <c r="BS33" s="129"/>
      <c r="BT33" s="129"/>
      <c r="BU33" s="129"/>
      <c r="BV33" s="129"/>
      <c r="BW33" s="130"/>
      <c r="BX33" s="128">
        <f>データ!AM7</f>
        <v>100.5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v>
      </c>
      <c r="DE33" s="129"/>
      <c r="DF33" s="129"/>
      <c r="DG33" s="129"/>
      <c r="DH33" s="129"/>
      <c r="DI33" s="129"/>
      <c r="DJ33" s="129"/>
      <c r="DK33" s="129"/>
      <c r="DL33" s="129"/>
      <c r="DM33" s="129"/>
      <c r="DN33" s="129"/>
      <c r="DO33" s="129"/>
      <c r="DP33" s="129"/>
      <c r="DQ33" s="129"/>
      <c r="DR33" s="130"/>
      <c r="DS33" s="128">
        <f>データ!AU7</f>
        <v>102</v>
      </c>
      <c r="DT33" s="129"/>
      <c r="DU33" s="129"/>
      <c r="DV33" s="129"/>
      <c r="DW33" s="129"/>
      <c r="DX33" s="129"/>
      <c r="DY33" s="129"/>
      <c r="DZ33" s="129"/>
      <c r="EA33" s="129"/>
      <c r="EB33" s="129"/>
      <c r="EC33" s="129"/>
      <c r="ED33" s="129"/>
      <c r="EE33" s="129"/>
      <c r="EF33" s="129"/>
      <c r="EG33" s="130"/>
      <c r="EH33" s="128">
        <f>データ!AV7</f>
        <v>98.4</v>
      </c>
      <c r="EI33" s="129"/>
      <c r="EJ33" s="129"/>
      <c r="EK33" s="129"/>
      <c r="EL33" s="129"/>
      <c r="EM33" s="129"/>
      <c r="EN33" s="129"/>
      <c r="EO33" s="129"/>
      <c r="EP33" s="129"/>
      <c r="EQ33" s="129"/>
      <c r="ER33" s="129"/>
      <c r="ES33" s="129"/>
      <c r="ET33" s="129"/>
      <c r="EU33" s="129"/>
      <c r="EV33" s="130"/>
      <c r="EW33" s="128">
        <f>データ!AW7</f>
        <v>103.7</v>
      </c>
      <c r="EX33" s="129"/>
      <c r="EY33" s="129"/>
      <c r="EZ33" s="129"/>
      <c r="FA33" s="129"/>
      <c r="FB33" s="129"/>
      <c r="FC33" s="129"/>
      <c r="FD33" s="129"/>
      <c r="FE33" s="129"/>
      <c r="FF33" s="129"/>
      <c r="FG33" s="129"/>
      <c r="FH33" s="129"/>
      <c r="FI33" s="129"/>
      <c r="FJ33" s="129"/>
      <c r="FK33" s="130"/>
      <c r="FL33" s="128">
        <f>データ!AX7</f>
        <v>98.9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v>
      </c>
      <c r="GS33" s="129"/>
      <c r="GT33" s="129"/>
      <c r="GU33" s="129"/>
      <c r="GV33" s="129"/>
      <c r="GW33" s="129"/>
      <c r="GX33" s="129"/>
      <c r="GY33" s="129"/>
      <c r="GZ33" s="129"/>
      <c r="HA33" s="129"/>
      <c r="HB33" s="129"/>
      <c r="HC33" s="129"/>
      <c r="HD33" s="129"/>
      <c r="HE33" s="129"/>
      <c r="HF33" s="130"/>
      <c r="HG33" s="128">
        <f>データ!BF7</f>
        <v>101.4</v>
      </c>
      <c r="HH33" s="129"/>
      <c r="HI33" s="129"/>
      <c r="HJ33" s="129"/>
      <c r="HK33" s="129"/>
      <c r="HL33" s="129"/>
      <c r="HM33" s="129"/>
      <c r="HN33" s="129"/>
      <c r="HO33" s="129"/>
      <c r="HP33" s="129"/>
      <c r="HQ33" s="129"/>
      <c r="HR33" s="129"/>
      <c r="HS33" s="129"/>
      <c r="HT33" s="129"/>
      <c r="HU33" s="130"/>
      <c r="HV33" s="128">
        <f>データ!BG7</f>
        <v>97.9</v>
      </c>
      <c r="HW33" s="129"/>
      <c r="HX33" s="129"/>
      <c r="HY33" s="129"/>
      <c r="HZ33" s="129"/>
      <c r="IA33" s="129"/>
      <c r="IB33" s="129"/>
      <c r="IC33" s="129"/>
      <c r="ID33" s="129"/>
      <c r="IE33" s="129"/>
      <c r="IF33" s="129"/>
      <c r="IG33" s="129"/>
      <c r="IH33" s="129"/>
      <c r="II33" s="129"/>
      <c r="IJ33" s="130"/>
      <c r="IK33" s="128">
        <f>データ!BH7</f>
        <v>103.2</v>
      </c>
      <c r="IL33" s="129"/>
      <c r="IM33" s="129"/>
      <c r="IN33" s="129"/>
      <c r="IO33" s="129"/>
      <c r="IP33" s="129"/>
      <c r="IQ33" s="129"/>
      <c r="IR33" s="129"/>
      <c r="IS33" s="129"/>
      <c r="IT33" s="129"/>
      <c r="IU33" s="129"/>
      <c r="IV33" s="129"/>
      <c r="IW33" s="129"/>
      <c r="IX33" s="129"/>
      <c r="IY33" s="130"/>
      <c r="IZ33" s="128">
        <f>データ!BI7</f>
        <v>98.4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74.7</v>
      </c>
      <c r="KG33" s="129"/>
      <c r="KH33" s="129"/>
      <c r="KI33" s="129"/>
      <c r="KJ33" s="129"/>
      <c r="KK33" s="129"/>
      <c r="KL33" s="129"/>
      <c r="KM33" s="129"/>
      <c r="KN33" s="129"/>
      <c r="KO33" s="129"/>
      <c r="KP33" s="129"/>
      <c r="KQ33" s="129"/>
      <c r="KR33" s="129"/>
      <c r="KS33" s="129"/>
      <c r="KT33" s="130"/>
      <c r="KU33" s="128">
        <f>データ!BQ7</f>
        <v>74.900000000000006</v>
      </c>
      <c r="KV33" s="129"/>
      <c r="KW33" s="129"/>
      <c r="KX33" s="129"/>
      <c r="KY33" s="129"/>
      <c r="KZ33" s="129"/>
      <c r="LA33" s="129"/>
      <c r="LB33" s="129"/>
      <c r="LC33" s="129"/>
      <c r="LD33" s="129"/>
      <c r="LE33" s="129"/>
      <c r="LF33" s="129"/>
      <c r="LG33" s="129"/>
      <c r="LH33" s="129"/>
      <c r="LI33" s="130"/>
      <c r="LJ33" s="128">
        <f>データ!BR7</f>
        <v>67.3</v>
      </c>
      <c r="LK33" s="129"/>
      <c r="LL33" s="129"/>
      <c r="LM33" s="129"/>
      <c r="LN33" s="129"/>
      <c r="LO33" s="129"/>
      <c r="LP33" s="129"/>
      <c r="LQ33" s="129"/>
      <c r="LR33" s="129"/>
      <c r="LS33" s="129"/>
      <c r="LT33" s="129"/>
      <c r="LU33" s="129"/>
      <c r="LV33" s="129"/>
      <c r="LW33" s="129"/>
      <c r="LX33" s="130"/>
      <c r="LY33" s="128">
        <f>データ!BS7</f>
        <v>78</v>
      </c>
      <c r="LZ33" s="129"/>
      <c r="MA33" s="129"/>
      <c r="MB33" s="129"/>
      <c r="MC33" s="129"/>
      <c r="MD33" s="129"/>
      <c r="ME33" s="129"/>
      <c r="MF33" s="129"/>
      <c r="MG33" s="129"/>
      <c r="MH33" s="129"/>
      <c r="MI33" s="129"/>
      <c r="MJ33" s="129"/>
      <c r="MK33" s="129"/>
      <c r="ML33" s="129"/>
      <c r="MM33" s="130"/>
      <c r="MN33" s="128">
        <f>データ!BT7</f>
        <v>71.099999999999994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91899</v>
      </c>
      <c r="Q55" s="138"/>
      <c r="R55" s="138"/>
      <c r="S55" s="138"/>
      <c r="T55" s="138"/>
      <c r="U55" s="138"/>
      <c r="V55" s="138"/>
      <c r="W55" s="138"/>
      <c r="X55" s="138"/>
      <c r="Y55" s="138"/>
      <c r="Z55" s="138"/>
      <c r="AA55" s="138"/>
      <c r="AB55" s="138"/>
      <c r="AC55" s="138"/>
      <c r="AD55" s="139"/>
      <c r="AE55" s="137">
        <f>データ!CB7</f>
        <v>99511</v>
      </c>
      <c r="AF55" s="138"/>
      <c r="AG55" s="138"/>
      <c r="AH55" s="138"/>
      <c r="AI55" s="138"/>
      <c r="AJ55" s="138"/>
      <c r="AK55" s="138"/>
      <c r="AL55" s="138"/>
      <c r="AM55" s="138"/>
      <c r="AN55" s="138"/>
      <c r="AO55" s="138"/>
      <c r="AP55" s="138"/>
      <c r="AQ55" s="138"/>
      <c r="AR55" s="138"/>
      <c r="AS55" s="139"/>
      <c r="AT55" s="137">
        <f>データ!CC7</f>
        <v>86321</v>
      </c>
      <c r="AU55" s="138"/>
      <c r="AV55" s="138"/>
      <c r="AW55" s="138"/>
      <c r="AX55" s="138"/>
      <c r="AY55" s="138"/>
      <c r="AZ55" s="138"/>
      <c r="BA55" s="138"/>
      <c r="BB55" s="138"/>
      <c r="BC55" s="138"/>
      <c r="BD55" s="138"/>
      <c r="BE55" s="138"/>
      <c r="BF55" s="138"/>
      <c r="BG55" s="138"/>
      <c r="BH55" s="139"/>
      <c r="BI55" s="137">
        <f>データ!CD7</f>
        <v>86586</v>
      </c>
      <c r="BJ55" s="138"/>
      <c r="BK55" s="138"/>
      <c r="BL55" s="138"/>
      <c r="BM55" s="138"/>
      <c r="BN55" s="138"/>
      <c r="BO55" s="138"/>
      <c r="BP55" s="138"/>
      <c r="BQ55" s="138"/>
      <c r="BR55" s="138"/>
      <c r="BS55" s="138"/>
      <c r="BT55" s="138"/>
      <c r="BU55" s="138"/>
      <c r="BV55" s="138"/>
      <c r="BW55" s="139"/>
      <c r="BX55" s="137">
        <f>データ!CE7</f>
        <v>84759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18714</v>
      </c>
      <c r="DE55" s="138"/>
      <c r="DF55" s="138"/>
      <c r="DG55" s="138"/>
      <c r="DH55" s="138"/>
      <c r="DI55" s="138"/>
      <c r="DJ55" s="138"/>
      <c r="DK55" s="138"/>
      <c r="DL55" s="138"/>
      <c r="DM55" s="138"/>
      <c r="DN55" s="138"/>
      <c r="DO55" s="138"/>
      <c r="DP55" s="138"/>
      <c r="DQ55" s="138"/>
      <c r="DR55" s="139"/>
      <c r="DS55" s="137">
        <f>データ!CM7</f>
        <v>19828</v>
      </c>
      <c r="DT55" s="138"/>
      <c r="DU55" s="138"/>
      <c r="DV55" s="138"/>
      <c r="DW55" s="138"/>
      <c r="DX55" s="138"/>
      <c r="DY55" s="138"/>
      <c r="DZ55" s="138"/>
      <c r="EA55" s="138"/>
      <c r="EB55" s="138"/>
      <c r="EC55" s="138"/>
      <c r="ED55" s="138"/>
      <c r="EE55" s="138"/>
      <c r="EF55" s="138"/>
      <c r="EG55" s="139"/>
      <c r="EH55" s="137">
        <f>データ!CN7</f>
        <v>21444</v>
      </c>
      <c r="EI55" s="138"/>
      <c r="EJ55" s="138"/>
      <c r="EK55" s="138"/>
      <c r="EL55" s="138"/>
      <c r="EM55" s="138"/>
      <c r="EN55" s="138"/>
      <c r="EO55" s="138"/>
      <c r="EP55" s="138"/>
      <c r="EQ55" s="138"/>
      <c r="ER55" s="138"/>
      <c r="ES55" s="138"/>
      <c r="ET55" s="138"/>
      <c r="EU55" s="138"/>
      <c r="EV55" s="139"/>
      <c r="EW55" s="137">
        <f>データ!CO7</f>
        <v>22390</v>
      </c>
      <c r="EX55" s="138"/>
      <c r="EY55" s="138"/>
      <c r="EZ55" s="138"/>
      <c r="FA55" s="138"/>
      <c r="FB55" s="138"/>
      <c r="FC55" s="138"/>
      <c r="FD55" s="138"/>
      <c r="FE55" s="138"/>
      <c r="FF55" s="138"/>
      <c r="FG55" s="138"/>
      <c r="FH55" s="138"/>
      <c r="FI55" s="138"/>
      <c r="FJ55" s="138"/>
      <c r="FK55" s="139"/>
      <c r="FL55" s="137">
        <f>データ!CP7</f>
        <v>22528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32.9</v>
      </c>
      <c r="GS55" s="129"/>
      <c r="GT55" s="129"/>
      <c r="GU55" s="129"/>
      <c r="GV55" s="129"/>
      <c r="GW55" s="129"/>
      <c r="GX55" s="129"/>
      <c r="GY55" s="129"/>
      <c r="GZ55" s="129"/>
      <c r="HA55" s="129"/>
      <c r="HB55" s="129"/>
      <c r="HC55" s="129"/>
      <c r="HD55" s="129"/>
      <c r="HE55" s="129"/>
      <c r="HF55" s="130"/>
      <c r="HG55" s="128">
        <f>データ!CX7</f>
        <v>31</v>
      </c>
      <c r="HH55" s="129"/>
      <c r="HI55" s="129"/>
      <c r="HJ55" s="129"/>
      <c r="HK55" s="129"/>
      <c r="HL55" s="129"/>
      <c r="HM55" s="129"/>
      <c r="HN55" s="129"/>
      <c r="HO55" s="129"/>
      <c r="HP55" s="129"/>
      <c r="HQ55" s="129"/>
      <c r="HR55" s="129"/>
      <c r="HS55" s="129"/>
      <c r="HT55" s="129"/>
      <c r="HU55" s="130"/>
      <c r="HV55" s="128">
        <f>データ!CY7</f>
        <v>32.1</v>
      </c>
      <c r="HW55" s="129"/>
      <c r="HX55" s="129"/>
      <c r="HY55" s="129"/>
      <c r="HZ55" s="129"/>
      <c r="IA55" s="129"/>
      <c r="IB55" s="129"/>
      <c r="IC55" s="129"/>
      <c r="ID55" s="129"/>
      <c r="IE55" s="129"/>
      <c r="IF55" s="129"/>
      <c r="IG55" s="129"/>
      <c r="IH55" s="129"/>
      <c r="II55" s="129"/>
      <c r="IJ55" s="130"/>
      <c r="IK55" s="128">
        <f>データ!CZ7</f>
        <v>31.9</v>
      </c>
      <c r="IL55" s="129"/>
      <c r="IM55" s="129"/>
      <c r="IN55" s="129"/>
      <c r="IO55" s="129"/>
      <c r="IP55" s="129"/>
      <c r="IQ55" s="129"/>
      <c r="IR55" s="129"/>
      <c r="IS55" s="129"/>
      <c r="IT55" s="129"/>
      <c r="IU55" s="129"/>
      <c r="IV55" s="129"/>
      <c r="IW55" s="129"/>
      <c r="IX55" s="129"/>
      <c r="IY55" s="130"/>
      <c r="IZ55" s="128">
        <f>データ!DA7</f>
        <v>33.700000000000003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29.8</v>
      </c>
      <c r="KG55" s="129"/>
      <c r="KH55" s="129"/>
      <c r="KI55" s="129"/>
      <c r="KJ55" s="129"/>
      <c r="KK55" s="129"/>
      <c r="KL55" s="129"/>
      <c r="KM55" s="129"/>
      <c r="KN55" s="129"/>
      <c r="KO55" s="129"/>
      <c r="KP55" s="129"/>
      <c r="KQ55" s="129"/>
      <c r="KR55" s="129"/>
      <c r="KS55" s="129"/>
      <c r="KT55" s="130"/>
      <c r="KU55" s="128">
        <f>データ!DI7</f>
        <v>28.6</v>
      </c>
      <c r="KV55" s="129"/>
      <c r="KW55" s="129"/>
      <c r="KX55" s="129"/>
      <c r="KY55" s="129"/>
      <c r="KZ55" s="129"/>
      <c r="LA55" s="129"/>
      <c r="LB55" s="129"/>
      <c r="LC55" s="129"/>
      <c r="LD55" s="129"/>
      <c r="LE55" s="129"/>
      <c r="LF55" s="129"/>
      <c r="LG55" s="129"/>
      <c r="LH55" s="129"/>
      <c r="LI55" s="130"/>
      <c r="LJ55" s="128">
        <f>データ!DJ7</f>
        <v>25.3</v>
      </c>
      <c r="LK55" s="129"/>
      <c r="LL55" s="129"/>
      <c r="LM55" s="129"/>
      <c r="LN55" s="129"/>
      <c r="LO55" s="129"/>
      <c r="LP55" s="129"/>
      <c r="LQ55" s="129"/>
      <c r="LR55" s="129"/>
      <c r="LS55" s="129"/>
      <c r="LT55" s="129"/>
      <c r="LU55" s="129"/>
      <c r="LV55" s="129"/>
      <c r="LW55" s="129"/>
      <c r="LX55" s="130"/>
      <c r="LY55" s="128">
        <f>データ!DK7</f>
        <v>29.6</v>
      </c>
      <c r="LZ55" s="129"/>
      <c r="MA55" s="129"/>
      <c r="MB55" s="129"/>
      <c r="MC55" s="129"/>
      <c r="MD55" s="129"/>
      <c r="ME55" s="129"/>
      <c r="MF55" s="129"/>
      <c r="MG55" s="129"/>
      <c r="MH55" s="129"/>
      <c r="MI55" s="129"/>
      <c r="MJ55" s="129"/>
      <c r="MK55" s="129"/>
      <c r="ML55" s="129"/>
      <c r="MM55" s="130"/>
      <c r="MN55" s="128">
        <f>データ!DL7</f>
        <v>30.8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11.4</v>
      </c>
      <c r="DH79" s="129"/>
      <c r="DI79" s="129"/>
      <c r="DJ79" s="129"/>
      <c r="DK79" s="129"/>
      <c r="DL79" s="129"/>
      <c r="DM79" s="129"/>
      <c r="DN79" s="129"/>
      <c r="DO79" s="129"/>
      <c r="DP79" s="129"/>
      <c r="DQ79" s="129"/>
      <c r="DR79" s="129"/>
      <c r="DS79" s="129"/>
      <c r="DT79" s="129"/>
      <c r="DU79" s="130"/>
      <c r="DV79" s="128">
        <f>データ!EE7</f>
        <v>18.100000000000001</v>
      </c>
      <c r="DW79" s="129"/>
      <c r="DX79" s="129"/>
      <c r="DY79" s="129"/>
      <c r="DZ79" s="129"/>
      <c r="EA79" s="129"/>
      <c r="EB79" s="129"/>
      <c r="EC79" s="129"/>
      <c r="ED79" s="129"/>
      <c r="EE79" s="129"/>
      <c r="EF79" s="129"/>
      <c r="EG79" s="129"/>
      <c r="EH79" s="129"/>
      <c r="EI79" s="129"/>
      <c r="EJ79" s="130"/>
      <c r="EK79" s="128">
        <f>データ!EF7</f>
        <v>23.4</v>
      </c>
      <c r="EL79" s="129"/>
      <c r="EM79" s="129"/>
      <c r="EN79" s="129"/>
      <c r="EO79" s="129"/>
      <c r="EP79" s="129"/>
      <c r="EQ79" s="129"/>
      <c r="ER79" s="129"/>
      <c r="ES79" s="129"/>
      <c r="ET79" s="129"/>
      <c r="EU79" s="129"/>
      <c r="EV79" s="129"/>
      <c r="EW79" s="129"/>
      <c r="EX79" s="129"/>
      <c r="EY79" s="130"/>
      <c r="EZ79" s="128">
        <f>データ!EG7</f>
        <v>26.1</v>
      </c>
      <c r="FA79" s="129"/>
      <c r="FB79" s="129"/>
      <c r="FC79" s="129"/>
      <c r="FD79" s="129"/>
      <c r="FE79" s="129"/>
      <c r="FF79" s="129"/>
      <c r="FG79" s="129"/>
      <c r="FH79" s="129"/>
      <c r="FI79" s="129"/>
      <c r="FJ79" s="129"/>
      <c r="FK79" s="129"/>
      <c r="FL79" s="129"/>
      <c r="FM79" s="129"/>
      <c r="FN79" s="130"/>
      <c r="FO79" s="128">
        <f>データ!EH7</f>
        <v>31.5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38.5</v>
      </c>
      <c r="GU79" s="129"/>
      <c r="GV79" s="129"/>
      <c r="GW79" s="129"/>
      <c r="GX79" s="129"/>
      <c r="GY79" s="129"/>
      <c r="GZ79" s="129"/>
      <c r="HA79" s="129"/>
      <c r="HB79" s="129"/>
      <c r="HC79" s="129"/>
      <c r="HD79" s="129"/>
      <c r="HE79" s="129"/>
      <c r="HF79" s="129"/>
      <c r="HG79" s="129"/>
      <c r="HH79" s="130"/>
      <c r="HI79" s="128">
        <f>データ!EP7</f>
        <v>55.8</v>
      </c>
      <c r="HJ79" s="129"/>
      <c r="HK79" s="129"/>
      <c r="HL79" s="129"/>
      <c r="HM79" s="129"/>
      <c r="HN79" s="129"/>
      <c r="HO79" s="129"/>
      <c r="HP79" s="129"/>
      <c r="HQ79" s="129"/>
      <c r="HR79" s="129"/>
      <c r="HS79" s="129"/>
      <c r="HT79" s="129"/>
      <c r="HU79" s="129"/>
      <c r="HV79" s="129"/>
      <c r="HW79" s="130"/>
      <c r="HX79" s="128">
        <f>データ!EQ7</f>
        <v>61</v>
      </c>
      <c r="HY79" s="129"/>
      <c r="HZ79" s="129"/>
      <c r="IA79" s="129"/>
      <c r="IB79" s="129"/>
      <c r="IC79" s="129"/>
      <c r="ID79" s="129"/>
      <c r="IE79" s="129"/>
      <c r="IF79" s="129"/>
      <c r="IG79" s="129"/>
      <c r="IH79" s="129"/>
      <c r="II79" s="129"/>
      <c r="IJ79" s="129"/>
      <c r="IK79" s="129"/>
      <c r="IL79" s="130"/>
      <c r="IM79" s="128">
        <f>データ!ER7</f>
        <v>66.900000000000006</v>
      </c>
      <c r="IN79" s="129"/>
      <c r="IO79" s="129"/>
      <c r="IP79" s="129"/>
      <c r="IQ79" s="129"/>
      <c r="IR79" s="129"/>
      <c r="IS79" s="129"/>
      <c r="IT79" s="129"/>
      <c r="IU79" s="129"/>
      <c r="IV79" s="129"/>
      <c r="IW79" s="129"/>
      <c r="IX79" s="129"/>
      <c r="IY79" s="129"/>
      <c r="IZ79" s="129"/>
      <c r="JA79" s="130"/>
      <c r="JB79" s="128">
        <f>データ!ES7</f>
        <v>71.5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118040667</v>
      </c>
      <c r="KH79" s="138"/>
      <c r="KI79" s="138"/>
      <c r="KJ79" s="138"/>
      <c r="KK79" s="138"/>
      <c r="KL79" s="138"/>
      <c r="KM79" s="138"/>
      <c r="KN79" s="138"/>
      <c r="KO79" s="138"/>
      <c r="KP79" s="138"/>
      <c r="KQ79" s="138"/>
      <c r="KR79" s="138"/>
      <c r="KS79" s="138"/>
      <c r="KT79" s="138"/>
      <c r="KU79" s="139"/>
      <c r="KV79" s="137">
        <f>データ!FA7</f>
        <v>118701167</v>
      </c>
      <c r="KW79" s="138"/>
      <c r="KX79" s="138"/>
      <c r="KY79" s="138"/>
      <c r="KZ79" s="138"/>
      <c r="LA79" s="138"/>
      <c r="LB79" s="138"/>
      <c r="LC79" s="138"/>
      <c r="LD79" s="138"/>
      <c r="LE79" s="138"/>
      <c r="LF79" s="138"/>
      <c r="LG79" s="138"/>
      <c r="LH79" s="138"/>
      <c r="LI79" s="138"/>
      <c r="LJ79" s="139"/>
      <c r="LK79" s="137">
        <f>データ!FB7</f>
        <v>120920933</v>
      </c>
      <c r="LL79" s="138"/>
      <c r="LM79" s="138"/>
      <c r="LN79" s="138"/>
      <c r="LO79" s="138"/>
      <c r="LP79" s="138"/>
      <c r="LQ79" s="138"/>
      <c r="LR79" s="138"/>
      <c r="LS79" s="138"/>
      <c r="LT79" s="138"/>
      <c r="LU79" s="138"/>
      <c r="LV79" s="138"/>
      <c r="LW79" s="138"/>
      <c r="LX79" s="138"/>
      <c r="LY79" s="139"/>
      <c r="LZ79" s="137">
        <f>データ!FC7</f>
        <v>134245067</v>
      </c>
      <c r="MA79" s="138"/>
      <c r="MB79" s="138"/>
      <c r="MC79" s="138"/>
      <c r="MD79" s="138"/>
      <c r="ME79" s="138"/>
      <c r="MF79" s="138"/>
      <c r="MG79" s="138"/>
      <c r="MH79" s="138"/>
      <c r="MI79" s="138"/>
      <c r="MJ79" s="138"/>
      <c r="MK79" s="138"/>
      <c r="ML79" s="138"/>
      <c r="MM79" s="138"/>
      <c r="MN79" s="139"/>
      <c r="MO79" s="137">
        <f>データ!FD7</f>
        <v>136451600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xLHIcvJY5boKgfgtaiM5cjN5TeIpUWjqk9wU8XE8jkYSoVROSPVAl1/Oyr7MYupn2537vvEfugOaVsRKym4VA==" saltValue="2hKy+cvU6/TDvWGWBzOu2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156</v>
      </c>
      <c r="BR5" s="49" t="s">
        <v>147</v>
      </c>
      <c r="BS5" s="49" t="s">
        <v>148</v>
      </c>
      <c r="BT5" s="49" t="s">
        <v>149</v>
      </c>
      <c r="BU5" s="49" t="s">
        <v>150</v>
      </c>
      <c r="BV5" s="49" t="s">
        <v>151</v>
      </c>
      <c r="BW5" s="49" t="s">
        <v>152</v>
      </c>
      <c r="BX5" s="49" t="s">
        <v>153</v>
      </c>
      <c r="BY5" s="49" t="s">
        <v>154</v>
      </c>
      <c r="BZ5" s="49" t="s">
        <v>155</v>
      </c>
      <c r="CA5" s="49" t="s">
        <v>145</v>
      </c>
      <c r="CB5" s="49" t="s">
        <v>156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157</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157</v>
      </c>
      <c r="FA5" s="49" t="s">
        <v>146</v>
      </c>
      <c r="FB5" s="49" t="s">
        <v>159</v>
      </c>
      <c r="FC5" s="49" t="s">
        <v>148</v>
      </c>
      <c r="FD5" s="49" t="s">
        <v>149</v>
      </c>
      <c r="FE5" s="49" t="s">
        <v>150</v>
      </c>
      <c r="FF5" s="49" t="s">
        <v>151</v>
      </c>
      <c r="FG5" s="49" t="s">
        <v>152</v>
      </c>
      <c r="FH5" s="49" t="s">
        <v>153</v>
      </c>
      <c r="FI5" s="49" t="s">
        <v>154</v>
      </c>
      <c r="FJ5" s="49" t="s">
        <v>155</v>
      </c>
    </row>
    <row r="6" spans="1:166" s="54" customFormat="1" x14ac:dyDescent="0.2">
      <c r="A6" s="35" t="s">
        <v>160</v>
      </c>
      <c r="B6" s="50">
        <f>B8</f>
        <v>2022</v>
      </c>
      <c r="C6" s="50">
        <f t="shared" ref="C6:M6" si="2">C8</f>
        <v>287500</v>
      </c>
      <c r="D6" s="50">
        <f t="shared" si="2"/>
        <v>46</v>
      </c>
      <c r="E6" s="50">
        <f t="shared" si="2"/>
        <v>6</v>
      </c>
      <c r="F6" s="50">
        <f t="shared" si="2"/>
        <v>0</v>
      </c>
      <c r="G6" s="50">
        <f t="shared" si="2"/>
        <v>4</v>
      </c>
      <c r="H6" s="152" t="str">
        <f>IF(H8&lt;&gt;I8,H8,"")&amp;IF(I8&lt;&gt;J8,I8,"")&amp;"　"&amp;J8</f>
        <v>兵庫県地方独立行政法人神戸市民病院機構　アイセンター病院</v>
      </c>
      <c r="I6" s="153"/>
      <c r="J6" s="154"/>
      <c r="K6" s="50" t="str">
        <f t="shared" si="2"/>
        <v>地方独立行政法人</v>
      </c>
      <c r="L6" s="50" t="str">
        <f t="shared" si="2"/>
        <v>病院事業</v>
      </c>
      <c r="M6" s="50" t="str">
        <f t="shared" si="2"/>
        <v>一般病院</v>
      </c>
      <c r="N6" s="50" t="str">
        <f>N8</f>
        <v>50床未満</v>
      </c>
      <c r="O6" s="50" t="str">
        <f>O8</f>
        <v>非設置</v>
      </c>
      <c r="P6" s="50" t="str">
        <f>P8</f>
        <v>直営</v>
      </c>
      <c r="Q6" s="51">
        <f t="shared" ref="Q6:AH6" si="3">Q8</f>
        <v>1</v>
      </c>
      <c r="R6" s="50" t="str">
        <f t="shared" si="3"/>
        <v>-</v>
      </c>
      <c r="S6" s="50" t="str">
        <f t="shared" si="3"/>
        <v>-</v>
      </c>
      <c r="T6" s="50" t="str">
        <f t="shared" si="3"/>
        <v>感</v>
      </c>
      <c r="U6" s="51" t="str">
        <f>U8</f>
        <v>-</v>
      </c>
      <c r="V6" s="51">
        <f>V8</f>
        <v>5059</v>
      </c>
      <c r="W6" s="50" t="str">
        <f>W8</f>
        <v>非該当</v>
      </c>
      <c r="X6" s="50" t="str">
        <f t="shared" ref="X6" si="4">X8</f>
        <v>非該当</v>
      </c>
      <c r="Y6" s="50" t="str">
        <f t="shared" si="3"/>
        <v>１０：１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101.2</v>
      </c>
      <c r="AJ6" s="52">
        <f t="shared" ref="AJ6:AR6" si="5">IF(AJ8="-",NA(),AJ8)</f>
        <v>106.1</v>
      </c>
      <c r="AK6" s="52">
        <f t="shared" si="5"/>
        <v>100.4</v>
      </c>
      <c r="AL6" s="52">
        <f t="shared" si="5"/>
        <v>105.4</v>
      </c>
      <c r="AM6" s="52">
        <f t="shared" si="5"/>
        <v>100.5</v>
      </c>
      <c r="AN6" s="52">
        <f t="shared" si="5"/>
        <v>96.1</v>
      </c>
      <c r="AO6" s="52">
        <f t="shared" si="5"/>
        <v>96.7</v>
      </c>
      <c r="AP6" s="52">
        <f t="shared" si="5"/>
        <v>98</v>
      </c>
      <c r="AQ6" s="52">
        <f t="shared" si="5"/>
        <v>101.9</v>
      </c>
      <c r="AR6" s="52">
        <f t="shared" si="5"/>
        <v>100.9</v>
      </c>
      <c r="AS6" s="52" t="str">
        <f>IF(AS8="-","【-】","【"&amp;SUBSTITUTE(TEXT(AS8,"#,##0.0"),"-","△")&amp;"】")</f>
        <v>【103.5】</v>
      </c>
      <c r="AT6" s="52">
        <f>IF(AT8="-",NA(),AT8)</f>
        <v>95</v>
      </c>
      <c r="AU6" s="52">
        <f t="shared" ref="AU6:BC6" si="6">IF(AU8="-",NA(),AU8)</f>
        <v>102</v>
      </c>
      <c r="AV6" s="52">
        <f t="shared" si="6"/>
        <v>98.4</v>
      </c>
      <c r="AW6" s="52">
        <f t="shared" si="6"/>
        <v>103.7</v>
      </c>
      <c r="AX6" s="52">
        <f t="shared" si="6"/>
        <v>98.9</v>
      </c>
      <c r="AY6" s="52">
        <f t="shared" si="6"/>
        <v>66.8</v>
      </c>
      <c r="AZ6" s="52">
        <f t="shared" si="6"/>
        <v>67.8</v>
      </c>
      <c r="BA6" s="52">
        <f t="shared" si="6"/>
        <v>65</v>
      </c>
      <c r="BB6" s="52">
        <f t="shared" si="6"/>
        <v>67.599999999999994</v>
      </c>
      <c r="BC6" s="52">
        <f t="shared" si="6"/>
        <v>65.8</v>
      </c>
      <c r="BD6" s="52" t="str">
        <f>IF(BD8="-","【-】","【"&amp;SUBSTITUTE(TEXT(BD8,"#,##0.0"),"-","△")&amp;"】")</f>
        <v>【86.4】</v>
      </c>
      <c r="BE6" s="52">
        <f>IF(BE8="-",NA(),BE8)</f>
        <v>95</v>
      </c>
      <c r="BF6" s="52">
        <f t="shared" ref="BF6:BN6" si="7">IF(BF8="-",NA(),BF8)</f>
        <v>101.4</v>
      </c>
      <c r="BG6" s="52">
        <f t="shared" si="7"/>
        <v>97.9</v>
      </c>
      <c r="BH6" s="52">
        <f t="shared" si="7"/>
        <v>103.2</v>
      </c>
      <c r="BI6" s="52">
        <f t="shared" si="7"/>
        <v>98.4</v>
      </c>
      <c r="BJ6" s="52">
        <f t="shared" si="7"/>
        <v>62.4</v>
      </c>
      <c r="BK6" s="52">
        <f t="shared" si="7"/>
        <v>62.9</v>
      </c>
      <c r="BL6" s="52">
        <f t="shared" si="7"/>
        <v>60.3</v>
      </c>
      <c r="BM6" s="52">
        <f t="shared" si="7"/>
        <v>63.2</v>
      </c>
      <c r="BN6" s="52">
        <f t="shared" si="7"/>
        <v>61.4</v>
      </c>
      <c r="BO6" s="52" t="str">
        <f>IF(BO8="-","【-】","【"&amp;SUBSTITUTE(TEXT(BO8,"#,##0.0"),"-","△")&amp;"】")</f>
        <v>【83.7】</v>
      </c>
      <c r="BP6" s="52">
        <f>IF(BP8="-",NA(),BP8)</f>
        <v>74.7</v>
      </c>
      <c r="BQ6" s="52">
        <f t="shared" ref="BQ6:BY6" si="8">IF(BQ8="-",NA(),BQ8)</f>
        <v>74.900000000000006</v>
      </c>
      <c r="BR6" s="52">
        <f t="shared" si="8"/>
        <v>67.3</v>
      </c>
      <c r="BS6" s="52">
        <f t="shared" si="8"/>
        <v>78</v>
      </c>
      <c r="BT6" s="52">
        <f t="shared" si="8"/>
        <v>71.099999999999994</v>
      </c>
      <c r="BU6" s="52">
        <f t="shared" si="8"/>
        <v>59.4</v>
      </c>
      <c r="BV6" s="52">
        <f t="shared" si="8"/>
        <v>61.4</v>
      </c>
      <c r="BW6" s="52">
        <f t="shared" si="8"/>
        <v>55.9</v>
      </c>
      <c r="BX6" s="52">
        <f t="shared" si="8"/>
        <v>56.5</v>
      </c>
      <c r="BY6" s="52">
        <f t="shared" si="8"/>
        <v>53.9</v>
      </c>
      <c r="BZ6" s="52" t="str">
        <f>IF(BZ8="-","【-】","【"&amp;SUBSTITUTE(TEXT(BZ8,"#,##0.0"),"-","△")&amp;"】")</f>
        <v>【66.8】</v>
      </c>
      <c r="CA6" s="53">
        <f>IF(CA8="-",NA(),CA8)</f>
        <v>91899</v>
      </c>
      <c r="CB6" s="53">
        <f t="shared" ref="CB6:CJ6" si="9">IF(CB8="-",NA(),CB8)</f>
        <v>99511</v>
      </c>
      <c r="CC6" s="53">
        <f t="shared" si="9"/>
        <v>86321</v>
      </c>
      <c r="CD6" s="53">
        <f t="shared" si="9"/>
        <v>86586</v>
      </c>
      <c r="CE6" s="53">
        <f t="shared" si="9"/>
        <v>84759</v>
      </c>
      <c r="CF6" s="53">
        <f t="shared" si="9"/>
        <v>26485</v>
      </c>
      <c r="CG6" s="53">
        <f t="shared" si="9"/>
        <v>27761</v>
      </c>
      <c r="CH6" s="53">
        <f t="shared" si="9"/>
        <v>29162</v>
      </c>
      <c r="CI6" s="53">
        <f t="shared" si="9"/>
        <v>29802</v>
      </c>
      <c r="CJ6" s="53">
        <f t="shared" si="9"/>
        <v>30895</v>
      </c>
      <c r="CK6" s="52" t="str">
        <f>IF(CK8="-","【-】","【"&amp;SUBSTITUTE(TEXT(CK8,"#,##0"),"-","△")&amp;"】")</f>
        <v>【61,837】</v>
      </c>
      <c r="CL6" s="53">
        <f>IF(CL8="-",NA(),CL8)</f>
        <v>18714</v>
      </c>
      <c r="CM6" s="53">
        <f t="shared" ref="CM6:CU6" si="10">IF(CM8="-",NA(),CM8)</f>
        <v>19828</v>
      </c>
      <c r="CN6" s="53">
        <f t="shared" si="10"/>
        <v>21444</v>
      </c>
      <c r="CO6" s="53">
        <f t="shared" si="10"/>
        <v>22390</v>
      </c>
      <c r="CP6" s="53">
        <f t="shared" si="10"/>
        <v>22528</v>
      </c>
      <c r="CQ6" s="53">
        <f t="shared" si="10"/>
        <v>8109</v>
      </c>
      <c r="CR6" s="53">
        <f t="shared" si="10"/>
        <v>8307</v>
      </c>
      <c r="CS6" s="53">
        <f t="shared" si="10"/>
        <v>8904</v>
      </c>
      <c r="CT6" s="53">
        <f t="shared" si="10"/>
        <v>9068</v>
      </c>
      <c r="CU6" s="53">
        <f t="shared" si="10"/>
        <v>9435</v>
      </c>
      <c r="CV6" s="52" t="str">
        <f>IF(CV8="-","【-】","【"&amp;SUBSTITUTE(TEXT(CV8,"#,##0"),"-","△")&amp;"】")</f>
        <v>【17,600】</v>
      </c>
      <c r="CW6" s="52">
        <f>IF(CW8="-",NA(),CW8)</f>
        <v>32.9</v>
      </c>
      <c r="CX6" s="52">
        <f t="shared" ref="CX6:DF6" si="11">IF(CX8="-",NA(),CX8)</f>
        <v>31</v>
      </c>
      <c r="CY6" s="52">
        <f t="shared" si="11"/>
        <v>32.1</v>
      </c>
      <c r="CZ6" s="52">
        <f t="shared" si="11"/>
        <v>31.9</v>
      </c>
      <c r="DA6" s="52">
        <f t="shared" si="11"/>
        <v>33.700000000000003</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29.8</v>
      </c>
      <c r="DI6" s="52">
        <f t="shared" ref="DI6:DQ6" si="12">IF(DI8="-",NA(),DI8)</f>
        <v>28.6</v>
      </c>
      <c r="DJ6" s="52">
        <f t="shared" si="12"/>
        <v>25.3</v>
      </c>
      <c r="DK6" s="52">
        <f t="shared" si="12"/>
        <v>29.6</v>
      </c>
      <c r="DL6" s="52">
        <f t="shared" si="12"/>
        <v>30.8</v>
      </c>
      <c r="DM6" s="52">
        <f t="shared" si="12"/>
        <v>16</v>
      </c>
      <c r="DN6" s="52">
        <f t="shared" si="12"/>
        <v>16</v>
      </c>
      <c r="DO6" s="52">
        <f t="shared" si="12"/>
        <v>15.9</v>
      </c>
      <c r="DP6" s="52">
        <f t="shared" si="12"/>
        <v>14.9</v>
      </c>
      <c r="DQ6" s="52">
        <f t="shared" si="12"/>
        <v>15.6</v>
      </c>
      <c r="DR6" s="52" t="str">
        <f>IF(DR8="-","【-】","【"&amp;SUBSTITUTE(TEXT(DR8,"#,##0.0"),"-","△")&amp;"】")</f>
        <v>【25.1】</v>
      </c>
      <c r="DS6" s="52">
        <f>IF(DS8="-",NA(),DS8)</f>
        <v>0</v>
      </c>
      <c r="DT6" s="52">
        <f t="shared" ref="DT6:EB6" si="13">IF(DT8="-",NA(),DT8)</f>
        <v>0</v>
      </c>
      <c r="DU6" s="52">
        <f t="shared" si="13"/>
        <v>0</v>
      </c>
      <c r="DV6" s="52">
        <f t="shared" si="13"/>
        <v>0</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11.4</v>
      </c>
      <c r="EE6" s="52">
        <f t="shared" ref="EE6:EM6" si="14">IF(EE8="-",NA(),EE8)</f>
        <v>18.100000000000001</v>
      </c>
      <c r="EF6" s="52">
        <f t="shared" si="14"/>
        <v>23.4</v>
      </c>
      <c r="EG6" s="52">
        <f t="shared" si="14"/>
        <v>26.1</v>
      </c>
      <c r="EH6" s="52">
        <f t="shared" si="14"/>
        <v>31.5</v>
      </c>
      <c r="EI6" s="52">
        <f t="shared" si="14"/>
        <v>54.2</v>
      </c>
      <c r="EJ6" s="52">
        <f t="shared" si="14"/>
        <v>55.4</v>
      </c>
      <c r="EK6" s="52">
        <f t="shared" si="14"/>
        <v>57.6</v>
      </c>
      <c r="EL6" s="52">
        <f t="shared" si="14"/>
        <v>56.9</v>
      </c>
      <c r="EM6" s="52">
        <f t="shared" si="14"/>
        <v>57.9</v>
      </c>
      <c r="EN6" s="52" t="str">
        <f>IF(EN8="-","【-】","【"&amp;SUBSTITUTE(TEXT(EN8,"#,##0.0"),"-","△")&amp;"】")</f>
        <v>【56.4】</v>
      </c>
      <c r="EO6" s="52">
        <f>IF(EO8="-",NA(),EO8)</f>
        <v>38.5</v>
      </c>
      <c r="EP6" s="52">
        <f t="shared" ref="EP6:EX6" si="15">IF(EP8="-",NA(),EP8)</f>
        <v>55.8</v>
      </c>
      <c r="EQ6" s="52">
        <f t="shared" si="15"/>
        <v>61</v>
      </c>
      <c r="ER6" s="52">
        <f t="shared" si="15"/>
        <v>66.900000000000006</v>
      </c>
      <c r="ES6" s="52">
        <f t="shared" si="15"/>
        <v>71.5</v>
      </c>
      <c r="ET6" s="52">
        <f t="shared" si="15"/>
        <v>70.2</v>
      </c>
      <c r="EU6" s="52">
        <f t="shared" si="15"/>
        <v>72</v>
      </c>
      <c r="EV6" s="52">
        <f t="shared" si="15"/>
        <v>72.3</v>
      </c>
      <c r="EW6" s="52">
        <f t="shared" si="15"/>
        <v>71.5</v>
      </c>
      <c r="EX6" s="52">
        <f t="shared" si="15"/>
        <v>72.099999999999994</v>
      </c>
      <c r="EY6" s="52" t="str">
        <f>IF(EY8="-","【-】","【"&amp;SUBSTITUTE(TEXT(EY8,"#,##0.0"),"-","△")&amp;"】")</f>
        <v>【70.7】</v>
      </c>
      <c r="EZ6" s="53">
        <f>IF(EZ8="-",NA(),EZ8)</f>
        <v>118040667</v>
      </c>
      <c r="FA6" s="53">
        <f t="shared" ref="FA6:FI6" si="16">IF(FA8="-",NA(),FA8)</f>
        <v>118701167</v>
      </c>
      <c r="FB6" s="53">
        <f t="shared" si="16"/>
        <v>120920933</v>
      </c>
      <c r="FC6" s="53">
        <f t="shared" si="16"/>
        <v>134245067</v>
      </c>
      <c r="FD6" s="53">
        <f t="shared" si="16"/>
        <v>136451600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2">
      <c r="A7" s="35" t="s">
        <v>161</v>
      </c>
      <c r="B7" s="50">
        <f t="shared" ref="B7:AH7" si="17">B8</f>
        <v>2022</v>
      </c>
      <c r="C7" s="50">
        <f t="shared" si="17"/>
        <v>287500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50床未満</v>
      </c>
      <c r="O7" s="50" t="str">
        <f>O8</f>
        <v>非設置</v>
      </c>
      <c r="P7" s="50" t="str">
        <f>P8</f>
        <v>直営</v>
      </c>
      <c r="Q7" s="51">
        <f t="shared" si="17"/>
        <v>1</v>
      </c>
      <c r="R7" s="50" t="str">
        <f t="shared" si="17"/>
        <v>-</v>
      </c>
      <c r="S7" s="50" t="str">
        <f t="shared" si="17"/>
        <v>-</v>
      </c>
      <c r="T7" s="50" t="str">
        <f t="shared" si="17"/>
        <v>感</v>
      </c>
      <c r="U7" s="51" t="str">
        <f>U8</f>
        <v>-</v>
      </c>
      <c r="V7" s="51">
        <f>V8</f>
        <v>5059</v>
      </c>
      <c r="W7" s="50" t="str">
        <f>W8</f>
        <v>非該当</v>
      </c>
      <c r="X7" s="50" t="str">
        <f t="shared" si="17"/>
        <v>非該当</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30</v>
      </c>
      <c r="AG7" s="51" t="str">
        <f t="shared" si="17"/>
        <v>-</v>
      </c>
      <c r="AH7" s="51">
        <f t="shared" si="17"/>
        <v>30</v>
      </c>
      <c r="AI7" s="52">
        <f>AI8</f>
        <v>101.2</v>
      </c>
      <c r="AJ7" s="52">
        <f t="shared" ref="AJ7:AR7" si="18">AJ8</f>
        <v>106.1</v>
      </c>
      <c r="AK7" s="52">
        <f t="shared" si="18"/>
        <v>100.4</v>
      </c>
      <c r="AL7" s="52">
        <f t="shared" si="18"/>
        <v>105.4</v>
      </c>
      <c r="AM7" s="52">
        <f t="shared" si="18"/>
        <v>100.5</v>
      </c>
      <c r="AN7" s="52">
        <f t="shared" si="18"/>
        <v>96.1</v>
      </c>
      <c r="AO7" s="52">
        <f t="shared" si="18"/>
        <v>96.7</v>
      </c>
      <c r="AP7" s="52">
        <f t="shared" si="18"/>
        <v>98</v>
      </c>
      <c r="AQ7" s="52">
        <f t="shared" si="18"/>
        <v>101.9</v>
      </c>
      <c r="AR7" s="52">
        <f t="shared" si="18"/>
        <v>100.9</v>
      </c>
      <c r="AS7" s="52"/>
      <c r="AT7" s="52">
        <f>AT8</f>
        <v>95</v>
      </c>
      <c r="AU7" s="52">
        <f t="shared" ref="AU7:BC7" si="19">AU8</f>
        <v>102</v>
      </c>
      <c r="AV7" s="52">
        <f t="shared" si="19"/>
        <v>98.4</v>
      </c>
      <c r="AW7" s="52">
        <f t="shared" si="19"/>
        <v>103.7</v>
      </c>
      <c r="AX7" s="52">
        <f t="shared" si="19"/>
        <v>98.9</v>
      </c>
      <c r="AY7" s="52">
        <f t="shared" si="19"/>
        <v>66.8</v>
      </c>
      <c r="AZ7" s="52">
        <f t="shared" si="19"/>
        <v>67.8</v>
      </c>
      <c r="BA7" s="52">
        <f t="shared" si="19"/>
        <v>65</v>
      </c>
      <c r="BB7" s="52">
        <f t="shared" si="19"/>
        <v>67.599999999999994</v>
      </c>
      <c r="BC7" s="52">
        <f t="shared" si="19"/>
        <v>65.8</v>
      </c>
      <c r="BD7" s="52"/>
      <c r="BE7" s="52">
        <f>BE8</f>
        <v>95</v>
      </c>
      <c r="BF7" s="52">
        <f t="shared" ref="BF7:BN7" si="20">BF8</f>
        <v>101.4</v>
      </c>
      <c r="BG7" s="52">
        <f t="shared" si="20"/>
        <v>97.9</v>
      </c>
      <c r="BH7" s="52">
        <f t="shared" si="20"/>
        <v>103.2</v>
      </c>
      <c r="BI7" s="52">
        <f t="shared" si="20"/>
        <v>98.4</v>
      </c>
      <c r="BJ7" s="52">
        <f t="shared" si="20"/>
        <v>62.4</v>
      </c>
      <c r="BK7" s="52">
        <f t="shared" si="20"/>
        <v>62.9</v>
      </c>
      <c r="BL7" s="52">
        <f t="shared" si="20"/>
        <v>60.3</v>
      </c>
      <c r="BM7" s="52">
        <f t="shared" si="20"/>
        <v>63.2</v>
      </c>
      <c r="BN7" s="52">
        <f t="shared" si="20"/>
        <v>61.4</v>
      </c>
      <c r="BO7" s="52"/>
      <c r="BP7" s="52">
        <f>BP8</f>
        <v>74.7</v>
      </c>
      <c r="BQ7" s="52">
        <f t="shared" ref="BQ7:BY7" si="21">BQ8</f>
        <v>74.900000000000006</v>
      </c>
      <c r="BR7" s="52">
        <f t="shared" si="21"/>
        <v>67.3</v>
      </c>
      <c r="BS7" s="52">
        <f t="shared" si="21"/>
        <v>78</v>
      </c>
      <c r="BT7" s="52">
        <f t="shared" si="21"/>
        <v>71.099999999999994</v>
      </c>
      <c r="BU7" s="52">
        <f t="shared" si="21"/>
        <v>59.4</v>
      </c>
      <c r="BV7" s="52">
        <f t="shared" si="21"/>
        <v>61.4</v>
      </c>
      <c r="BW7" s="52">
        <f t="shared" si="21"/>
        <v>55.9</v>
      </c>
      <c r="BX7" s="52">
        <f t="shared" si="21"/>
        <v>56.5</v>
      </c>
      <c r="BY7" s="52">
        <f t="shared" si="21"/>
        <v>53.9</v>
      </c>
      <c r="BZ7" s="52"/>
      <c r="CA7" s="53">
        <f>CA8</f>
        <v>91899</v>
      </c>
      <c r="CB7" s="53">
        <f t="shared" ref="CB7:CJ7" si="22">CB8</f>
        <v>99511</v>
      </c>
      <c r="CC7" s="53">
        <f t="shared" si="22"/>
        <v>86321</v>
      </c>
      <c r="CD7" s="53">
        <f t="shared" si="22"/>
        <v>86586</v>
      </c>
      <c r="CE7" s="53">
        <f t="shared" si="22"/>
        <v>84759</v>
      </c>
      <c r="CF7" s="53">
        <f t="shared" si="22"/>
        <v>26485</v>
      </c>
      <c r="CG7" s="53">
        <f t="shared" si="22"/>
        <v>27761</v>
      </c>
      <c r="CH7" s="53">
        <f t="shared" si="22"/>
        <v>29162</v>
      </c>
      <c r="CI7" s="53">
        <f t="shared" si="22"/>
        <v>29802</v>
      </c>
      <c r="CJ7" s="53">
        <f t="shared" si="22"/>
        <v>30895</v>
      </c>
      <c r="CK7" s="52"/>
      <c r="CL7" s="53">
        <f>CL8</f>
        <v>18714</v>
      </c>
      <c r="CM7" s="53">
        <f t="shared" ref="CM7:CU7" si="23">CM8</f>
        <v>19828</v>
      </c>
      <c r="CN7" s="53">
        <f t="shared" si="23"/>
        <v>21444</v>
      </c>
      <c r="CO7" s="53">
        <f t="shared" si="23"/>
        <v>22390</v>
      </c>
      <c r="CP7" s="53">
        <f t="shared" si="23"/>
        <v>22528</v>
      </c>
      <c r="CQ7" s="53">
        <f t="shared" si="23"/>
        <v>8109</v>
      </c>
      <c r="CR7" s="53">
        <f t="shared" si="23"/>
        <v>8307</v>
      </c>
      <c r="CS7" s="53">
        <f t="shared" si="23"/>
        <v>8904</v>
      </c>
      <c r="CT7" s="53">
        <f t="shared" si="23"/>
        <v>9068</v>
      </c>
      <c r="CU7" s="53">
        <f t="shared" si="23"/>
        <v>9435</v>
      </c>
      <c r="CV7" s="52"/>
      <c r="CW7" s="52">
        <f>CW8</f>
        <v>32.9</v>
      </c>
      <c r="CX7" s="52">
        <f t="shared" ref="CX7:DF7" si="24">CX8</f>
        <v>31</v>
      </c>
      <c r="CY7" s="52">
        <f t="shared" si="24"/>
        <v>32.1</v>
      </c>
      <c r="CZ7" s="52">
        <f t="shared" si="24"/>
        <v>31.9</v>
      </c>
      <c r="DA7" s="52">
        <f t="shared" si="24"/>
        <v>33.700000000000003</v>
      </c>
      <c r="DB7" s="52">
        <f t="shared" si="24"/>
        <v>81.599999999999994</v>
      </c>
      <c r="DC7" s="52">
        <f t="shared" si="24"/>
        <v>80.099999999999994</v>
      </c>
      <c r="DD7" s="52">
        <f t="shared" si="24"/>
        <v>87.1</v>
      </c>
      <c r="DE7" s="52">
        <f t="shared" si="24"/>
        <v>84.5</v>
      </c>
      <c r="DF7" s="52">
        <f t="shared" si="24"/>
        <v>86</v>
      </c>
      <c r="DG7" s="52"/>
      <c r="DH7" s="52">
        <f>DH8</f>
        <v>29.8</v>
      </c>
      <c r="DI7" s="52">
        <f t="shared" ref="DI7:DQ7" si="25">DI8</f>
        <v>28.6</v>
      </c>
      <c r="DJ7" s="52">
        <f t="shared" si="25"/>
        <v>25.3</v>
      </c>
      <c r="DK7" s="52">
        <f t="shared" si="25"/>
        <v>29.6</v>
      </c>
      <c r="DL7" s="52">
        <f t="shared" si="25"/>
        <v>30.8</v>
      </c>
      <c r="DM7" s="52">
        <f t="shared" si="25"/>
        <v>16</v>
      </c>
      <c r="DN7" s="52">
        <f t="shared" si="25"/>
        <v>16</v>
      </c>
      <c r="DO7" s="52">
        <f t="shared" si="25"/>
        <v>15.9</v>
      </c>
      <c r="DP7" s="52">
        <f t="shared" si="25"/>
        <v>14.9</v>
      </c>
      <c r="DQ7" s="52">
        <f t="shared" si="25"/>
        <v>15.6</v>
      </c>
      <c r="DR7" s="52"/>
      <c r="DS7" s="52">
        <f>DS8</f>
        <v>0</v>
      </c>
      <c r="DT7" s="52">
        <f t="shared" ref="DT7:EB7" si="26">DT8</f>
        <v>0</v>
      </c>
      <c r="DU7" s="52">
        <f t="shared" si="26"/>
        <v>0</v>
      </c>
      <c r="DV7" s="52">
        <f t="shared" si="26"/>
        <v>0</v>
      </c>
      <c r="DW7" s="52">
        <f t="shared" si="26"/>
        <v>0</v>
      </c>
      <c r="DX7" s="52">
        <f t="shared" si="26"/>
        <v>118.7</v>
      </c>
      <c r="DY7" s="52">
        <f t="shared" si="26"/>
        <v>121.7</v>
      </c>
      <c r="DZ7" s="52">
        <f t="shared" si="26"/>
        <v>132.30000000000001</v>
      </c>
      <c r="EA7" s="52">
        <f t="shared" si="26"/>
        <v>141.6</v>
      </c>
      <c r="EB7" s="52">
        <f t="shared" si="26"/>
        <v>141.5</v>
      </c>
      <c r="EC7" s="52"/>
      <c r="ED7" s="52">
        <f>ED8</f>
        <v>11.4</v>
      </c>
      <c r="EE7" s="52">
        <f t="shared" ref="EE7:EM7" si="27">EE8</f>
        <v>18.100000000000001</v>
      </c>
      <c r="EF7" s="52">
        <f t="shared" si="27"/>
        <v>23.4</v>
      </c>
      <c r="EG7" s="52">
        <f t="shared" si="27"/>
        <v>26.1</v>
      </c>
      <c r="EH7" s="52">
        <f t="shared" si="27"/>
        <v>31.5</v>
      </c>
      <c r="EI7" s="52">
        <f t="shared" si="27"/>
        <v>54.2</v>
      </c>
      <c r="EJ7" s="52">
        <f t="shared" si="27"/>
        <v>55.4</v>
      </c>
      <c r="EK7" s="52">
        <f t="shared" si="27"/>
        <v>57.6</v>
      </c>
      <c r="EL7" s="52">
        <f t="shared" si="27"/>
        <v>56.9</v>
      </c>
      <c r="EM7" s="52">
        <f t="shared" si="27"/>
        <v>57.9</v>
      </c>
      <c r="EN7" s="52"/>
      <c r="EO7" s="52">
        <f>EO8</f>
        <v>38.5</v>
      </c>
      <c r="EP7" s="52">
        <f t="shared" ref="EP7:EX7" si="28">EP8</f>
        <v>55.8</v>
      </c>
      <c r="EQ7" s="52">
        <f t="shared" si="28"/>
        <v>61</v>
      </c>
      <c r="ER7" s="52">
        <f t="shared" si="28"/>
        <v>66.900000000000006</v>
      </c>
      <c r="ES7" s="52">
        <f t="shared" si="28"/>
        <v>71.5</v>
      </c>
      <c r="ET7" s="52">
        <f t="shared" si="28"/>
        <v>70.2</v>
      </c>
      <c r="EU7" s="52">
        <f t="shared" si="28"/>
        <v>72</v>
      </c>
      <c r="EV7" s="52">
        <f t="shared" si="28"/>
        <v>72.3</v>
      </c>
      <c r="EW7" s="52">
        <f t="shared" si="28"/>
        <v>71.5</v>
      </c>
      <c r="EX7" s="52">
        <f t="shared" si="28"/>
        <v>72.099999999999994</v>
      </c>
      <c r="EY7" s="52"/>
      <c r="EZ7" s="53">
        <f>EZ8</f>
        <v>118040667</v>
      </c>
      <c r="FA7" s="53">
        <f t="shared" ref="FA7:FI7" si="29">FA8</f>
        <v>118701167</v>
      </c>
      <c r="FB7" s="53">
        <f t="shared" si="29"/>
        <v>120920933</v>
      </c>
      <c r="FC7" s="53">
        <f t="shared" si="29"/>
        <v>134245067</v>
      </c>
      <c r="FD7" s="53">
        <f t="shared" si="29"/>
        <v>136451600</v>
      </c>
      <c r="FE7" s="53">
        <f t="shared" si="29"/>
        <v>45346697</v>
      </c>
      <c r="FF7" s="53">
        <f t="shared" si="29"/>
        <v>44774257</v>
      </c>
      <c r="FG7" s="53">
        <f t="shared" si="29"/>
        <v>46069366</v>
      </c>
      <c r="FH7" s="53">
        <f t="shared" si="29"/>
        <v>47725874</v>
      </c>
      <c r="FI7" s="53">
        <f t="shared" si="29"/>
        <v>49580743</v>
      </c>
      <c r="FJ7" s="53"/>
    </row>
    <row r="8" spans="1:166" s="54" customFormat="1" x14ac:dyDescent="0.2">
      <c r="A8" s="35"/>
      <c r="B8" s="55">
        <v>2022</v>
      </c>
      <c r="C8" s="55">
        <v>287500</v>
      </c>
      <c r="D8" s="55">
        <v>46</v>
      </c>
      <c r="E8" s="55">
        <v>6</v>
      </c>
      <c r="F8" s="55">
        <v>0</v>
      </c>
      <c r="G8" s="55">
        <v>4</v>
      </c>
      <c r="H8" s="55" t="s">
        <v>162</v>
      </c>
      <c r="I8" s="55" t="s">
        <v>163</v>
      </c>
      <c r="J8" s="55" t="s">
        <v>164</v>
      </c>
      <c r="K8" s="55" t="s">
        <v>165</v>
      </c>
      <c r="L8" s="55" t="s">
        <v>166</v>
      </c>
      <c r="M8" s="55" t="s">
        <v>167</v>
      </c>
      <c r="N8" s="55" t="s">
        <v>168</v>
      </c>
      <c r="O8" s="55" t="s">
        <v>169</v>
      </c>
      <c r="P8" s="55" t="s">
        <v>170</v>
      </c>
      <c r="Q8" s="56">
        <v>1</v>
      </c>
      <c r="R8" s="55" t="s">
        <v>40</v>
      </c>
      <c r="S8" s="55" t="s">
        <v>40</v>
      </c>
      <c r="T8" s="55" t="s">
        <v>171</v>
      </c>
      <c r="U8" s="56" t="s">
        <v>40</v>
      </c>
      <c r="V8" s="56">
        <v>5059</v>
      </c>
      <c r="W8" s="55" t="s">
        <v>172</v>
      </c>
      <c r="X8" s="55" t="s">
        <v>172</v>
      </c>
      <c r="Y8" s="57" t="s">
        <v>173</v>
      </c>
      <c r="Z8" s="56">
        <v>30</v>
      </c>
      <c r="AA8" s="56" t="s">
        <v>40</v>
      </c>
      <c r="AB8" s="56" t="s">
        <v>40</v>
      </c>
      <c r="AC8" s="56" t="s">
        <v>40</v>
      </c>
      <c r="AD8" s="56" t="s">
        <v>40</v>
      </c>
      <c r="AE8" s="56">
        <v>30</v>
      </c>
      <c r="AF8" s="56">
        <v>30</v>
      </c>
      <c r="AG8" s="56" t="s">
        <v>40</v>
      </c>
      <c r="AH8" s="56">
        <v>30</v>
      </c>
      <c r="AI8" s="58">
        <v>101.2</v>
      </c>
      <c r="AJ8" s="58">
        <v>106.1</v>
      </c>
      <c r="AK8" s="58">
        <v>100.4</v>
      </c>
      <c r="AL8" s="58">
        <v>105.4</v>
      </c>
      <c r="AM8" s="58">
        <v>100.5</v>
      </c>
      <c r="AN8" s="58">
        <v>96.1</v>
      </c>
      <c r="AO8" s="58">
        <v>96.7</v>
      </c>
      <c r="AP8" s="58">
        <v>98</v>
      </c>
      <c r="AQ8" s="58">
        <v>101.9</v>
      </c>
      <c r="AR8" s="58">
        <v>100.9</v>
      </c>
      <c r="AS8" s="58">
        <v>103.5</v>
      </c>
      <c r="AT8" s="58">
        <v>95</v>
      </c>
      <c r="AU8" s="58">
        <v>102</v>
      </c>
      <c r="AV8" s="58">
        <v>98.4</v>
      </c>
      <c r="AW8" s="58">
        <v>103.7</v>
      </c>
      <c r="AX8" s="58">
        <v>98.9</v>
      </c>
      <c r="AY8" s="58">
        <v>66.8</v>
      </c>
      <c r="AZ8" s="58">
        <v>67.8</v>
      </c>
      <c r="BA8" s="58">
        <v>65</v>
      </c>
      <c r="BB8" s="58">
        <v>67.599999999999994</v>
      </c>
      <c r="BC8" s="58">
        <v>65.8</v>
      </c>
      <c r="BD8" s="58">
        <v>86.4</v>
      </c>
      <c r="BE8" s="59">
        <v>95</v>
      </c>
      <c r="BF8" s="59">
        <v>101.4</v>
      </c>
      <c r="BG8" s="59">
        <v>97.9</v>
      </c>
      <c r="BH8" s="59">
        <v>103.2</v>
      </c>
      <c r="BI8" s="59">
        <v>98.4</v>
      </c>
      <c r="BJ8" s="59">
        <v>62.4</v>
      </c>
      <c r="BK8" s="59">
        <v>62.9</v>
      </c>
      <c r="BL8" s="59">
        <v>60.3</v>
      </c>
      <c r="BM8" s="59">
        <v>63.2</v>
      </c>
      <c r="BN8" s="59">
        <v>61.4</v>
      </c>
      <c r="BO8" s="59">
        <v>83.7</v>
      </c>
      <c r="BP8" s="58">
        <v>74.7</v>
      </c>
      <c r="BQ8" s="58">
        <v>74.900000000000006</v>
      </c>
      <c r="BR8" s="58">
        <v>67.3</v>
      </c>
      <c r="BS8" s="58">
        <v>78</v>
      </c>
      <c r="BT8" s="58">
        <v>71.099999999999994</v>
      </c>
      <c r="BU8" s="58">
        <v>59.4</v>
      </c>
      <c r="BV8" s="58">
        <v>61.4</v>
      </c>
      <c r="BW8" s="58">
        <v>55.9</v>
      </c>
      <c r="BX8" s="58">
        <v>56.5</v>
      </c>
      <c r="BY8" s="58">
        <v>53.9</v>
      </c>
      <c r="BZ8" s="58">
        <v>66.8</v>
      </c>
      <c r="CA8" s="59">
        <v>91899</v>
      </c>
      <c r="CB8" s="59">
        <v>99511</v>
      </c>
      <c r="CC8" s="59">
        <v>86321</v>
      </c>
      <c r="CD8" s="59">
        <v>86586</v>
      </c>
      <c r="CE8" s="59">
        <v>84759</v>
      </c>
      <c r="CF8" s="59">
        <v>26485</v>
      </c>
      <c r="CG8" s="59">
        <v>27761</v>
      </c>
      <c r="CH8" s="59">
        <v>29162</v>
      </c>
      <c r="CI8" s="59">
        <v>29802</v>
      </c>
      <c r="CJ8" s="59">
        <v>30895</v>
      </c>
      <c r="CK8" s="58">
        <v>61837</v>
      </c>
      <c r="CL8" s="59">
        <v>18714</v>
      </c>
      <c r="CM8" s="59">
        <v>19828</v>
      </c>
      <c r="CN8" s="59">
        <v>21444</v>
      </c>
      <c r="CO8" s="59">
        <v>22390</v>
      </c>
      <c r="CP8" s="59">
        <v>22528</v>
      </c>
      <c r="CQ8" s="59">
        <v>8109</v>
      </c>
      <c r="CR8" s="59">
        <v>8307</v>
      </c>
      <c r="CS8" s="59">
        <v>8904</v>
      </c>
      <c r="CT8" s="59">
        <v>9068</v>
      </c>
      <c r="CU8" s="59">
        <v>9435</v>
      </c>
      <c r="CV8" s="58">
        <v>17600</v>
      </c>
      <c r="CW8" s="59">
        <v>32.9</v>
      </c>
      <c r="CX8" s="59">
        <v>31</v>
      </c>
      <c r="CY8" s="59">
        <v>32.1</v>
      </c>
      <c r="CZ8" s="59">
        <v>31.9</v>
      </c>
      <c r="DA8" s="59">
        <v>33.700000000000003</v>
      </c>
      <c r="DB8" s="59">
        <v>81.599999999999994</v>
      </c>
      <c r="DC8" s="59">
        <v>80.099999999999994</v>
      </c>
      <c r="DD8" s="59">
        <v>87.1</v>
      </c>
      <c r="DE8" s="59">
        <v>84.5</v>
      </c>
      <c r="DF8" s="59">
        <v>86</v>
      </c>
      <c r="DG8" s="59">
        <v>55.6</v>
      </c>
      <c r="DH8" s="59">
        <v>29.8</v>
      </c>
      <c r="DI8" s="59">
        <v>28.6</v>
      </c>
      <c r="DJ8" s="59">
        <v>25.3</v>
      </c>
      <c r="DK8" s="59">
        <v>29.6</v>
      </c>
      <c r="DL8" s="59">
        <v>30.8</v>
      </c>
      <c r="DM8" s="59">
        <v>16</v>
      </c>
      <c r="DN8" s="59">
        <v>16</v>
      </c>
      <c r="DO8" s="59">
        <v>15.9</v>
      </c>
      <c r="DP8" s="59">
        <v>14.9</v>
      </c>
      <c r="DQ8" s="59">
        <v>15.6</v>
      </c>
      <c r="DR8" s="59">
        <v>25.1</v>
      </c>
      <c r="DS8" s="59">
        <v>0</v>
      </c>
      <c r="DT8" s="59">
        <v>0</v>
      </c>
      <c r="DU8" s="59">
        <v>0</v>
      </c>
      <c r="DV8" s="59">
        <v>0</v>
      </c>
      <c r="DW8" s="59">
        <v>0</v>
      </c>
      <c r="DX8" s="59">
        <v>118.7</v>
      </c>
      <c r="DY8" s="59">
        <v>121.7</v>
      </c>
      <c r="DZ8" s="59">
        <v>132.30000000000001</v>
      </c>
      <c r="EA8" s="59">
        <v>141.6</v>
      </c>
      <c r="EB8" s="59">
        <v>141.5</v>
      </c>
      <c r="EC8" s="59">
        <v>63</v>
      </c>
      <c r="ED8" s="58">
        <v>11.4</v>
      </c>
      <c r="EE8" s="58">
        <v>18.100000000000001</v>
      </c>
      <c r="EF8" s="58">
        <v>23.4</v>
      </c>
      <c r="EG8" s="58">
        <v>26.1</v>
      </c>
      <c r="EH8" s="58">
        <v>31.5</v>
      </c>
      <c r="EI8" s="58">
        <v>54.2</v>
      </c>
      <c r="EJ8" s="58">
        <v>55.4</v>
      </c>
      <c r="EK8" s="58">
        <v>57.6</v>
      </c>
      <c r="EL8" s="58">
        <v>56.9</v>
      </c>
      <c r="EM8" s="58">
        <v>57.9</v>
      </c>
      <c r="EN8" s="58">
        <v>56.4</v>
      </c>
      <c r="EO8" s="58">
        <v>38.5</v>
      </c>
      <c r="EP8" s="58">
        <v>55.8</v>
      </c>
      <c r="EQ8" s="58">
        <v>61</v>
      </c>
      <c r="ER8" s="58">
        <v>66.900000000000006</v>
      </c>
      <c r="ES8" s="58">
        <v>71.5</v>
      </c>
      <c r="ET8" s="58">
        <v>70.2</v>
      </c>
      <c r="EU8" s="58">
        <v>72</v>
      </c>
      <c r="EV8" s="58">
        <v>72.3</v>
      </c>
      <c r="EW8" s="58">
        <v>71.5</v>
      </c>
      <c r="EX8" s="58">
        <v>72.099999999999994</v>
      </c>
      <c r="EY8" s="58">
        <v>70.7</v>
      </c>
      <c r="EZ8" s="59">
        <v>118040667</v>
      </c>
      <c r="FA8" s="59">
        <v>118701167</v>
      </c>
      <c r="FB8" s="59">
        <v>120920933</v>
      </c>
      <c r="FC8" s="59">
        <v>134245067</v>
      </c>
      <c r="FD8" s="59">
        <v>136451600</v>
      </c>
      <c r="FE8" s="59">
        <v>45346697</v>
      </c>
      <c r="FF8" s="59">
        <v>44774257</v>
      </c>
      <c r="FG8" s="59">
        <v>46069366</v>
      </c>
      <c r="FH8" s="59">
        <v>47725874</v>
      </c>
      <c r="FI8" s="59">
        <v>49580743</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2024-01-26T00:05:09Z</cp:lastPrinted>
  <dcterms:created xsi:type="dcterms:W3CDTF">2023-12-20T05:09:47Z</dcterms:created>
  <dcterms:modified xsi:type="dcterms:W3CDTF">2024-01-26T00:34:09Z</dcterms:modified>
  <cp:category/>
</cp:coreProperties>
</file>