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3_企業団等\"/>
    </mc:Choice>
  </mc:AlternateContent>
  <xr:revisionPtr revIDLastSave="0" documentId="13_ncr:1_{41886B0B-8DAD-426D-9440-0E6D99066457}" xr6:coauthVersionLast="36" xr6:coauthVersionMax="47" xr10:uidLastSave="{00000000-0000-0000-0000-000000000000}"/>
  <workbookProtection workbookAlgorithmName="SHA-512" workbookHashValue="Ze+iWXzAdDnPMtLVDpKmZBNdgX8AKXMM7wphgg3+tPQlcp/kQvPV7AChXt/3DL21AaZ2vXWKXgojOjkK2zoDLg==" workbookSaltValue="x3J2pNFaNW/P4iViEE2P5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<sst xmlns="http://schemas.openxmlformats.org/spreadsheetml/2006/main" count="231" uniqueCount="112">
  <si>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</si>
  <si>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</si>
  <si>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</si>
  <si>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</si>
  <si>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</si>
  <si>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</si>
  <si>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</si>
  <si>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</si>
  <si>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</si>
  <si>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</si>
  <si>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</si>
  <si>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</si>
  <si>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</si>
  <si>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</si>
  <si>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</si>
  <si>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</si>
  <si>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</si>
  <si>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</si>
  <si>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</si>
  <si>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</si>
  <si>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</si>
  <si>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</si>
  <si>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</si>
  <si>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</si>
  <si>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</si>
  <si>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</si>
  <si>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</si>
  <si>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</si>
  <si>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</si>
  <si>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</si>
  <si>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</si>
  <si>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</si>
  <si>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</si>
  <si>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</si>
  <si>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</si>
  <si>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</si>
  <si>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</si>
  <si>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</si>
  <si>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</si>
  <si>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</si>
  <si>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</si>
  <si>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</si>
  <si>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</si>
  <si>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</si>
  <si>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</si>
  <si>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</si>
  <si>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</si>
  <si>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</si>
  <si>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</si>
  <si>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</si>
  <si>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</si>
  <si>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</si>
  <si>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</si>
  <si>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</si>
  <si>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</si>
  <si>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</si>
  <si>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</si>
  <si>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</si>
  <si>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</si>
  <si>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</si>
  <si>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</si>
  <si>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</si>
  <si>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</si>
  <si>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</si>
  <si>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</si>
  <si>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</si>
  <si>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</si>
  <si>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</si>
  <si>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</si>
  <si>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</si>
  <si>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</si>
  <si>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</si>
  <si>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</si>
  <si>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</si>
  <si>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</si>
  <si>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</si>
  <si>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</si>
  <si>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</si>
  <si>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</si>
  <si>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</si>
  <si>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</si>
  <si>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</si>
  <si>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</si>
  <si>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</si>
  <si>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</si>
  <si>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</si>
  <si>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</si>
  <si>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</si>
  <si>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</si>
  <si>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</si>
  <si>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</si>
  <si>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</si>
  <si>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阪神水道企業団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</si>
  <si>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</si>
  <si>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</si>
  <si>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</si>
  <si>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</si>
  <si>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</si>
  <si>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</si>
  <si>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</si>
  <si>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</si>
  <si>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</si>
  <si>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</si>
  <si>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</si>
  <si>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</si>
  <si>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</si>
  <si>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</si>
  <si>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</si>
  <si>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</si>
  <si>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当企業団は、設立が昭和11年と古いこともあり、①有形固定資産減価償却率が平均より高くなっている。②管路経年化率は計画的に更新を進めることにより今年度も平均より低くなっている。
　③管路更新率については、当企業団の管路は口径が大きいものが多いため、更新工事の工期が複数年に渡ることや、更新工事に伴う断水の影響が大きいことから、指標値を一定にすることは困難であるが、施設整備計画を策定し、これに基づき計画的に更新を進めることにより、管路の強靭化に努めている。</t>
    <phoneticPr fontId="4"/>
  </si>
  <si>
    <t>　経営状況についてはおおむね改善傾向にあるものの、人口減少等により水需要が低下する中で、施設の老朽化や、災害リスク対策等に係る財政需要への対応等が課題となっている。
　これらの課題に適切に対応し、今後も安全な水の安定供給を持続していくため、「経営戦略2020」に掲げる各種施策を推進していくこととしている。</t>
    <phoneticPr fontId="4"/>
  </si>
  <si>
    <t>　当企業団は、昭和11年の設立以降、発展を続ける構成市の水需要に対応し、安定供給を確保するため、拡張事業や水源開発事業などの大規模な投資を進めてきたが、それらの財源として、企業債や内部留保資金を活用し、長期に渡って投資を回収する方針の下、構成市の受水費負担の軽減、平準化に努めてきた。
　このような背景から、特に②累積欠損金比率が平均値を大きく上回っていたが、職員数の削減、高金利企業債の繰上償還等による費用削減、資産の有効活用等による収益確保策などの経営改善策に取り組んだ結果、累積欠損金を解消し、今年度は累積欠損金比率が0％となった。①経常収支比率については電力・ガス料金の高騰により前年度から悪化しているものの平均値を上回り、⑥給水原価については平均値を下回り、⑤料金回収率については100%を超えている。なお、③流動比率については平均値よりは低いものの、前年度同様200％を上回っており、短期的な支払能力には問題はない。
　④企業債残高対給水収益比率については、企業債の繰上償還や新たな借入の抑制に努めた結果、平均値を下回ることができている。
　⑦施設利用率については、水需要の減少等により平均値を下回っているが、予備力を活用することにより構造物及び管路の更新を進めている。
　なお、⑧有収率が100％を上回っているのは、当企業団が責任水量制を採用しており、給水収益の基礎となる分賦基本水量（＝有収水量）が実績給水量を上回っているためである。</t>
    <rPh sb="240" eb="242">
      <t>ルイセキ</t>
    </rPh>
    <rPh sb="242" eb="245">
      <t>ケッソンキン</t>
    </rPh>
    <rPh sb="246" eb="248">
      <t>カイショウ</t>
    </rPh>
    <rPh sb="250" eb="253">
      <t>コンネンド</t>
    </rPh>
    <rPh sb="281" eb="283">
      <t>デンリョク</t>
    </rPh>
    <rPh sb="286" eb="288">
      <t>リョウキン</t>
    </rPh>
    <rPh sb="289" eb="291">
      <t>コウトウ</t>
    </rPh>
    <rPh sb="299" eb="301">
      <t>アッカ</t>
    </rPh>
    <rPh sb="312" eb="31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</si>
</sst>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0.49</c:v>
                </c:pt>
                <c:pt idx="2">
                  <c:v>0.41</c:v>
                </c:pt>
                <c:pt idx="3">
                  <c:v>0.08</c:v>
                </c:pt>
                <c:pt idx="4">
                  <c:v>0.84</c:v>
                </c:pt>
              </c:numCache>
            </c:numRef>
          </c:val>
          <c:extLst>
            <c:ext xmlns:c16="http://schemas.microsoft.com/office/drawing/2014/chart" uri="{C3380CC4-5D6E-409C-BE32-E72D297353CC}">
              <c16:uniqueId val="{00000000-23B4-4271-9245-D896FC299E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23B4-4271-9245-D896FC299E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58.19</c:v>
                </c:pt>
                <c:pt idx="1">
                  <c:v>58.04</c:v>
                </c:pt>
                <c:pt idx="2">
                  <c:v>56.73</c:v>
                </c:pt>
                <c:pt idx="3">
                  <c:v>56.14</c:v>
                </c:pt>
                <c:pt idx="4">
                  <c:v>56.05</c:v>
                </c:pt>
              </c:numCache>
            </c:numRef>
          </c:val>
          <c:extLst>
            <c:ext xmlns:c16="http://schemas.microsoft.com/office/drawing/2014/chart" uri="{C3380CC4-5D6E-409C-BE32-E72D297353CC}">
              <c16:uniqueId val="{00000000-46AF-4CC1-A061-9B3AB065C5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46AF-4CC1-A061-9B3AB065C5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104.6</c:v>
                </c:pt>
                <c:pt idx="1">
                  <c:v>104.88</c:v>
                </c:pt>
                <c:pt idx="2">
                  <c:v>107.9</c:v>
                </c:pt>
                <c:pt idx="3">
                  <c:v>109.05</c:v>
                </c:pt>
                <c:pt idx="4">
                  <c:v>109.21</c:v>
                </c:pt>
              </c:numCache>
            </c:numRef>
          </c:val>
          <c:extLst>
            <c:ext xmlns:c16="http://schemas.microsoft.com/office/drawing/2014/chart" uri="{C3380CC4-5D6E-409C-BE32-E72D297353CC}">
              <c16:uniqueId val="{00000000-B9F6-4C51-B7CF-A21F1A7B4E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B9F6-4C51-B7CF-A21F1A7B4E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113.44</c:v>
                </c:pt>
                <c:pt idx="1">
                  <c:v>116.78</c:v>
                </c:pt>
                <c:pt idx="2">
                  <c:v>118.34</c:v>
                </c:pt>
                <c:pt idx="3">
                  <c:v>119.08</c:v>
                </c:pt>
                <c:pt idx="4">
                  <c:v>113.22</c:v>
                </c:pt>
              </c:numCache>
            </c:numRef>
          </c:val>
          <c:extLst>
            <c:ext xmlns:c16="http://schemas.microsoft.com/office/drawing/2014/chart" uri="{C3380CC4-5D6E-409C-BE32-E72D297353CC}">
              <c16:uniqueId val="{00000000-59A0-470B-B2AA-C59FB6561E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59A0-470B-B2AA-C59FB6561E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57.57</c:v>
                </c:pt>
                <c:pt idx="1">
                  <c:v>58.89</c:v>
                </c:pt>
                <c:pt idx="2">
                  <c:v>60.17</c:v>
                </c:pt>
                <c:pt idx="3">
                  <c:v>60.85</c:v>
                </c:pt>
                <c:pt idx="4">
                  <c:v>61.71</c:v>
                </c:pt>
              </c:numCache>
            </c:numRef>
          </c:val>
          <c:extLst>
            <c:ext xmlns:c16="http://schemas.microsoft.com/office/drawing/2014/chart" uri="{C3380CC4-5D6E-409C-BE32-E72D297353CC}">
              <c16:uniqueId val="{00000000-8BBD-4497-B34E-EF7DC37009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BBD-4497-B34E-EF7DC37009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29.11</c:v>
                </c:pt>
                <c:pt idx="1">
                  <c:v>27.79</c:v>
                </c:pt>
                <c:pt idx="2">
                  <c:v>28.01</c:v>
                </c:pt>
                <c:pt idx="3">
                  <c:v>28.36</c:v>
                </c:pt>
                <c:pt idx="4">
                  <c:v>27.92</c:v>
                </c:pt>
              </c:numCache>
            </c:numRef>
          </c:val>
          <c:extLst>
            <c:ext xmlns:c16="http://schemas.microsoft.com/office/drawing/2014/chart" uri="{C3380CC4-5D6E-409C-BE32-E72D297353CC}">
              <c16:uniqueId val="{00000000-2711-4010-BD75-A61FD9BCF8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2711-4010-BD75-A61FD9BCF8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54.79</c:v>
                </c:pt>
                <c:pt idx="1">
                  <c:v>39.130000000000003</c:v>
                </c:pt>
                <c:pt idx="2">
                  <c:v>23.84</c:v>
                </c:pt>
                <c:pt idx="3">
                  <c:v>6.82</c:v>
                </c:pt>
                <c:pt idx="4" formatCode="#,##0.00;&quot;△&quot;#,##0.00">
                  <c:v>0</c:v>
                </c:pt>
              </c:numCache>
            </c:numRef>
          </c:val>
          <c:extLst>
            <c:ext xmlns:c16="http://schemas.microsoft.com/office/drawing/2014/chart" uri="{C3380CC4-5D6E-409C-BE32-E72D297353CC}">
              <c16:uniqueId val="{00000000-1D8E-4B86-8550-21F832B78B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1D8E-4B86-8550-21F832B78B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156.86000000000001</c:v>
                </c:pt>
                <c:pt idx="1">
                  <c:v>162.38999999999999</c:v>
                </c:pt>
                <c:pt idx="2">
                  <c:v>167.08</c:v>
                </c:pt>
                <c:pt idx="3">
                  <c:v>203.42</c:v>
                </c:pt>
                <c:pt idx="4">
                  <c:v>214.58</c:v>
                </c:pt>
              </c:numCache>
            </c:numRef>
          </c:val>
          <c:extLst>
            <c:ext xmlns:c16="http://schemas.microsoft.com/office/drawing/2014/chart" uri="{C3380CC4-5D6E-409C-BE32-E72D297353CC}">
              <c16:uniqueId val="{00000000-6662-49B6-8A18-6BE0E29DD1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6662-49B6-8A18-6BE0E29DD1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263.88</c:v>
                </c:pt>
                <c:pt idx="1">
                  <c:v>236.48</c:v>
                </c:pt>
                <c:pt idx="2">
                  <c:v>219.14</c:v>
                </c:pt>
                <c:pt idx="3">
                  <c:v>196.71</c:v>
                </c:pt>
                <c:pt idx="4">
                  <c:v>174.42</c:v>
                </c:pt>
              </c:numCache>
            </c:numRef>
          </c:val>
          <c:extLst>
            <c:ext xmlns:c16="http://schemas.microsoft.com/office/drawing/2014/chart" uri="{C3380CC4-5D6E-409C-BE32-E72D297353CC}">
              <c16:uniqueId val="{00000000-C600-4864-BCFC-68783223B2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C600-4864-BCFC-68783223B2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113.22</c:v>
                </c:pt>
                <c:pt idx="1">
                  <c:v>116.69</c:v>
                </c:pt>
                <c:pt idx="2">
                  <c:v>118.31</c:v>
                </c:pt>
                <c:pt idx="3">
                  <c:v>119.11</c:v>
                </c:pt>
                <c:pt idx="4">
                  <c:v>112.9</c:v>
                </c:pt>
              </c:numCache>
            </c:numRef>
          </c:val>
          <c:extLst>
            <c:ext xmlns:c16="http://schemas.microsoft.com/office/drawing/2014/chart" uri="{C3380CC4-5D6E-409C-BE32-E72D297353CC}">
              <c16:uniqueId val="{00000000-3D91-4C50-9F76-2E7F26C82E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3D91-4C50-9F76-2E7F26C82E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54.72</c:v>
                </c:pt>
                <c:pt idx="1">
                  <c:v>53.28</c:v>
                </c:pt>
                <c:pt idx="2">
                  <c:v>50.82</c:v>
                </c:pt>
                <c:pt idx="3">
                  <c:v>50.38</c:v>
                </c:pt>
                <c:pt idx="4">
                  <c:v>53.36</c:v>
                </c:pt>
              </c:numCache>
            </c:numRef>
          </c:val>
          <c:extLst>
            <c:ext xmlns:c16="http://schemas.microsoft.com/office/drawing/2014/chart" uri="{C3380CC4-5D6E-409C-BE32-E72D297353CC}">
              <c16:uniqueId val="{00000000-7DE7-4C85-81BB-CF5157E9BF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7DE7-4C85-81BB-CF5157E9BF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兵庫県　阪神水道企業団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75.510000000000005</v>
      </c>
      <c r="J10" s="38"/>
      <c r="K10" s="38"/>
      <c r="L10" s="38"/>
      <c r="M10" s="38"/>
      <c r="N10" s="38"/>
      <c r="O10" s="65"/>
      <c r="P10" s="55">
        <f>データ!$P$6</f>
        <v>99.91</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2764985</v>
      </c>
      <c r="AM10" s="66"/>
      <c r="AN10" s="66"/>
      <c r="AO10" s="66"/>
      <c r="AP10" s="66"/>
      <c r="AQ10" s="66"/>
      <c r="AR10" s="66"/>
      <c r="AS10" s="66"/>
      <c r="AT10" s="37">
        <f>データ!$V$6</f>
        <v>466.74</v>
      </c>
      <c r="AU10" s="38"/>
      <c r="AV10" s="38"/>
      <c r="AW10" s="38"/>
      <c r="AX10" s="38"/>
      <c r="AY10" s="38"/>
      <c r="AZ10" s="38"/>
      <c r="BA10" s="38"/>
      <c r="BB10" s="55">
        <f>データ!$W$6</f>
        <v>5924.04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24"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1p3uQ+Uj2NPjoA4S+EfSYTNMs/syJRekRhitFbOUmpK6MeQzJ28uMqkdkgxQ3rCGJWG/l9Y6zYUQYjT02W6VAQ==" saltValue="blW0bGCeVfZIncJcfZuy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288047</v>
      </c>
      <c r="D6" s="20">
        <f t="shared" si="3"/>
        <v>46</v>
      </c>
      <c r="E6" s="20">
        <f t="shared" si="3"/>
        <v>1</v>
      </c>
      <c r="F6" s="20">
        <f t="shared" si="3"/>
        <v>0</v>
      </c>
      <c r="G6" s="20">
        <f t="shared" si="3"/>
        <v>2</v>
      </c>
      <c r="H6" s="20" t="str">
        <f t="shared" si="3"/>
        <v>兵庫県　阪神水道企業団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75.510000000000005</v>
      </c>
      <c r="P6" s="21">
        <f t="shared" si="3"/>
        <v>99.91</v>
      </c>
      <c r="Q6" s="21">
        <f t="shared" si="3"/>
        <v>0</v>
      </c>
      <c r="R6" s="21" t="str">
        <f t="shared" si="3"/>
        <v>-</v>
      </c>
      <c r="S6" s="21" t="str">
        <f t="shared" si="3"/>
        <v>-</v>
      </c>
      <c r="T6" s="21" t="str">
        <f t="shared" si="3"/>
        <v>-</v>
      </c>
      <c r="U6" s="21">
        <f t="shared" si="3"/>
        <v>2764985</v>
      </c>
      <c r="V6" s="21">
        <f t="shared" si="3"/>
        <v>466.74</v>
      </c>
      <c r="W6" s="21">
        <f t="shared" si="3"/>
        <v>5924.04</v>
      </c>
      <c r="X6" s="22">
        <f>IF(X7="",NA(),X7)</f>
        <v>113.44</v>
      </c>
      <c r="Y6" s="22">
        <f t="shared" ref="Y6:AG6" si="4">IF(Y7="",NA(),Y7)</f>
        <v>116.78</v>
      </c>
      <c r="Z6" s="22">
        <f t="shared" si="4"/>
        <v>118.34</v>
      </c>
      <c r="AA6" s="22">
        <f t="shared" si="4"/>
        <v>119.08</v>
      </c>
      <c r="AB6" s="22">
        <f t="shared" si="4"/>
        <v>113.22</v>
      </c>
      <c r="AC6" s="22">
        <f t="shared" si="4"/>
        <v>112.98</v>
      </c>
      <c r="AD6" s="22">
        <f t="shared" si="4"/>
        <v>112.91</v>
      </c>
      <c r="AE6" s="22">
        <f t="shared" si="4"/>
        <v>111.13</v>
      </c>
      <c r="AF6" s="22">
        <f t="shared" si="4"/>
        <v>112.49</v>
      </c>
      <c r="AG6" s="22">
        <f t="shared" si="4"/>
        <v>107.33</v>
      </c>
      <c r="AH6" s="21" t="str">
        <f>IF(AH7="","",IF(AH7="-","【-】","【"&amp;SUBSTITUTE(TEXT(AH7,"#,##0.00"),"-","△")&amp;"】"))</f>
        <v>【107.33】</v>
      </c>
      <c r="AI6" s="22">
        <f>IF(AI7="",NA(),AI7)</f>
        <v>54.79</v>
      </c>
      <c r="AJ6" s="22">
        <f t="shared" ref="AJ6:AR6" si="5">IF(AJ7="",NA(),AJ7)</f>
        <v>39.130000000000003</v>
      </c>
      <c r="AK6" s="22">
        <f t="shared" si="5"/>
        <v>23.84</v>
      </c>
      <c r="AL6" s="22">
        <f t="shared" si="5"/>
        <v>6.82</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156.86000000000001</v>
      </c>
      <c r="AU6" s="22">
        <f t="shared" ref="AU6:BC6" si="6">IF(AU7="",NA(),AU7)</f>
        <v>162.38999999999999</v>
      </c>
      <c r="AV6" s="22">
        <f t="shared" si="6"/>
        <v>167.08</v>
      </c>
      <c r="AW6" s="22">
        <f t="shared" si="6"/>
        <v>203.42</v>
      </c>
      <c r="AX6" s="22">
        <f t="shared" si="6"/>
        <v>214.58</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263.88</v>
      </c>
      <c r="BF6" s="22">
        <f t="shared" ref="BF6:BN6" si="7">IF(BF7="",NA(),BF7)</f>
        <v>236.48</v>
      </c>
      <c r="BG6" s="22">
        <f t="shared" si="7"/>
        <v>219.14</v>
      </c>
      <c r="BH6" s="22">
        <f t="shared" si="7"/>
        <v>196.71</v>
      </c>
      <c r="BI6" s="22">
        <f t="shared" si="7"/>
        <v>174.42</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113.22</v>
      </c>
      <c r="BQ6" s="22">
        <f t="shared" ref="BQ6:BY6" si="8">IF(BQ7="",NA(),BQ7)</f>
        <v>116.69</v>
      </c>
      <c r="BR6" s="22">
        <f t="shared" si="8"/>
        <v>118.31</v>
      </c>
      <c r="BS6" s="22">
        <f t="shared" si="8"/>
        <v>119.11</v>
      </c>
      <c r="BT6" s="22">
        <f t="shared" si="8"/>
        <v>112.9</v>
      </c>
      <c r="BU6" s="22">
        <f t="shared" si="8"/>
        <v>112.83</v>
      </c>
      <c r="BV6" s="22">
        <f t="shared" si="8"/>
        <v>112.84</v>
      </c>
      <c r="BW6" s="22">
        <f t="shared" si="8"/>
        <v>110.77</v>
      </c>
      <c r="BX6" s="22">
        <f t="shared" si="8"/>
        <v>112.35</v>
      </c>
      <c r="BY6" s="22">
        <f t="shared" si="8"/>
        <v>106.47</v>
      </c>
      <c r="BZ6" s="21" t="str">
        <f>IF(BZ7="","",IF(BZ7="-","【-】","【"&amp;SUBSTITUTE(TEXT(BZ7,"#,##0.00"),"-","△")&amp;"】"))</f>
        <v>【106.47】</v>
      </c>
      <c r="CA6" s="22">
        <f>IF(CA7="",NA(),CA7)</f>
        <v>54.72</v>
      </c>
      <c r="CB6" s="22">
        <f t="shared" ref="CB6:CJ6" si="9">IF(CB7="",NA(),CB7)</f>
        <v>53.28</v>
      </c>
      <c r="CC6" s="22">
        <f t="shared" si="9"/>
        <v>50.82</v>
      </c>
      <c r="CD6" s="22">
        <f t="shared" si="9"/>
        <v>50.38</v>
      </c>
      <c r="CE6" s="22">
        <f t="shared" si="9"/>
        <v>53.36</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58.19</v>
      </c>
      <c r="CM6" s="22">
        <f t="shared" ref="CM6:CU6" si="10">IF(CM7="",NA(),CM7)</f>
        <v>58.04</v>
      </c>
      <c r="CN6" s="22">
        <f t="shared" si="10"/>
        <v>56.73</v>
      </c>
      <c r="CO6" s="22">
        <f t="shared" si="10"/>
        <v>56.14</v>
      </c>
      <c r="CP6" s="22">
        <f t="shared" si="10"/>
        <v>56.05</v>
      </c>
      <c r="CQ6" s="22">
        <f t="shared" si="10"/>
        <v>61.77</v>
      </c>
      <c r="CR6" s="22">
        <f t="shared" si="10"/>
        <v>61.69</v>
      </c>
      <c r="CS6" s="22">
        <f t="shared" si="10"/>
        <v>62.26</v>
      </c>
      <c r="CT6" s="22">
        <f t="shared" si="10"/>
        <v>62.22</v>
      </c>
      <c r="CU6" s="22">
        <f t="shared" si="10"/>
        <v>61.45</v>
      </c>
      <c r="CV6" s="21" t="str">
        <f>IF(CV7="","",IF(CV7="-","【-】","【"&amp;SUBSTITUTE(TEXT(CV7,"#,##0.00"),"-","△")&amp;"】"))</f>
        <v>【61.45】</v>
      </c>
      <c r="CW6" s="22">
        <f>IF(CW7="",NA(),CW7)</f>
        <v>104.6</v>
      </c>
      <c r="CX6" s="22">
        <f t="shared" ref="CX6:DF6" si="11">IF(CX7="",NA(),CX7)</f>
        <v>104.88</v>
      </c>
      <c r="CY6" s="22">
        <f t="shared" si="11"/>
        <v>107.9</v>
      </c>
      <c r="CZ6" s="22">
        <f t="shared" si="11"/>
        <v>109.05</v>
      </c>
      <c r="DA6" s="22">
        <f t="shared" si="11"/>
        <v>109.21</v>
      </c>
      <c r="DB6" s="22">
        <f t="shared" si="11"/>
        <v>100.08</v>
      </c>
      <c r="DC6" s="22">
        <f t="shared" si="11"/>
        <v>100</v>
      </c>
      <c r="DD6" s="22">
        <f t="shared" si="11"/>
        <v>100.16</v>
      </c>
      <c r="DE6" s="22">
        <f t="shared" si="11"/>
        <v>100.28</v>
      </c>
      <c r="DF6" s="22">
        <f t="shared" si="11"/>
        <v>100.29</v>
      </c>
      <c r="DG6" s="21" t="str">
        <f>IF(DG7="","",IF(DG7="-","【-】","【"&amp;SUBSTITUTE(TEXT(DG7,"#,##0.00"),"-","△")&amp;"】"))</f>
        <v>【100.29】</v>
      </c>
      <c r="DH6" s="22">
        <f>IF(DH7="",NA(),DH7)</f>
        <v>57.57</v>
      </c>
      <c r="DI6" s="22">
        <f t="shared" ref="DI6:DQ6" si="12">IF(DI7="",NA(),DI7)</f>
        <v>58.89</v>
      </c>
      <c r="DJ6" s="22">
        <f t="shared" si="12"/>
        <v>60.17</v>
      </c>
      <c r="DK6" s="22">
        <f t="shared" si="12"/>
        <v>60.85</v>
      </c>
      <c r="DL6" s="22">
        <f t="shared" si="12"/>
        <v>61.71</v>
      </c>
      <c r="DM6" s="22">
        <f t="shared" si="12"/>
        <v>55.77</v>
      </c>
      <c r="DN6" s="22">
        <f t="shared" si="12"/>
        <v>56.48</v>
      </c>
      <c r="DO6" s="22">
        <f t="shared" si="12"/>
        <v>57.5</v>
      </c>
      <c r="DP6" s="22">
        <f t="shared" si="12"/>
        <v>58.52</v>
      </c>
      <c r="DQ6" s="22">
        <f t="shared" si="12"/>
        <v>59.51</v>
      </c>
      <c r="DR6" s="21" t="str">
        <f>IF(DR7="","",IF(DR7="-","【-】","【"&amp;SUBSTITUTE(TEXT(DR7,"#,##0.00"),"-","△")&amp;"】"))</f>
        <v>【59.51】</v>
      </c>
      <c r="DS6" s="22">
        <f>IF(DS7="",NA(),DS7)</f>
        <v>29.11</v>
      </c>
      <c r="DT6" s="22">
        <f t="shared" ref="DT6:EB6" si="13">IF(DT7="",NA(),DT7)</f>
        <v>27.79</v>
      </c>
      <c r="DU6" s="22">
        <f t="shared" si="13"/>
        <v>28.01</v>
      </c>
      <c r="DV6" s="22">
        <f t="shared" si="13"/>
        <v>28.36</v>
      </c>
      <c r="DW6" s="22">
        <f t="shared" si="13"/>
        <v>27.92</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0.24</v>
      </c>
      <c r="EE6" s="22">
        <f t="shared" ref="EE6:EM6" si="14">IF(EE7="",NA(),EE7)</f>
        <v>0.49</v>
      </c>
      <c r="EF6" s="22">
        <f t="shared" si="14"/>
        <v>0.41</v>
      </c>
      <c r="EG6" s="22">
        <f t="shared" si="14"/>
        <v>0.08</v>
      </c>
      <c r="EH6" s="22">
        <f t="shared" si="14"/>
        <v>0.84</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288047</v>
      </c>
      <c r="D7" s="24">
        <v>46</v>
      </c>
      <c r="E7" s="24">
        <v>1</v>
      </c>
      <c r="F7" s="24">
        <v>0</v>
      </c>
      <c r="G7" s="24">
        <v>2</v>
      </c>
      <c r="H7" s="24" t="s">
        <v>92</v>
      </c>
      <c r="I7" s="24" t="s">
        <v>93</v>
      </c>
      <c r="J7" s="24" t="s">
        <v>94</v>
      </c>
      <c r="K7" s="24" t="s">
        <v>95</v>
      </c>
      <c r="L7" s="24" t="s">
        <v>96</v>
      </c>
      <c r="M7" s="24" t="s">
        <v>97</v>
      </c>
      <c r="N7" s="25" t="s">
        <v>98</v>
      </c>
      <c r="O7" s="25">
        <v>75.510000000000005</v>
      </c>
      <c r="P7" s="25">
        <v>99.91</v>
      </c>
      <c r="Q7" s="25">
        <v>0</v>
      </c>
      <c r="R7" s="25" t="s">
        <v>98</v>
      </c>
      <c r="S7" s="25" t="s">
        <v>98</v>
      </c>
      <c r="T7" s="25" t="s">
        <v>98</v>
      </c>
      <c r="U7" s="25">
        <v>2764985</v>
      </c>
      <c r="V7" s="25">
        <v>466.74</v>
      </c>
      <c r="W7" s="25">
        <v>5924.04</v>
      </c>
      <c r="X7" s="25">
        <v>113.44</v>
      </c>
      <c r="Y7" s="25">
        <v>116.78</v>
      </c>
      <c r="Z7" s="25">
        <v>118.34</v>
      </c>
      <c r="AA7" s="25">
        <v>119.08</v>
      </c>
      <c r="AB7" s="25">
        <v>113.22</v>
      </c>
      <c r="AC7" s="25">
        <v>112.98</v>
      </c>
      <c r="AD7" s="25">
        <v>112.91</v>
      </c>
      <c r="AE7" s="25">
        <v>111.13</v>
      </c>
      <c r="AF7" s="25">
        <v>112.49</v>
      </c>
      <c r="AG7" s="25">
        <v>107.33</v>
      </c>
      <c r="AH7" s="25">
        <v>107.33</v>
      </c>
      <c r="AI7" s="25">
        <v>54.79</v>
      </c>
      <c r="AJ7" s="25">
        <v>39.130000000000003</v>
      </c>
      <c r="AK7" s="25">
        <v>23.84</v>
      </c>
      <c r="AL7" s="25">
        <v>6.82</v>
      </c>
      <c r="AM7" s="25">
        <v>0</v>
      </c>
      <c r="AN7" s="25">
        <v>10.49</v>
      </c>
      <c r="AO7" s="25">
        <v>9.92</v>
      </c>
      <c r="AP7" s="25">
        <v>12.29</v>
      </c>
      <c r="AQ7" s="25">
        <v>8.77</v>
      </c>
      <c r="AR7" s="25">
        <v>8.81</v>
      </c>
      <c r="AS7" s="25">
        <v>8.81</v>
      </c>
      <c r="AT7" s="25">
        <v>156.86000000000001</v>
      </c>
      <c r="AU7" s="25">
        <v>162.38999999999999</v>
      </c>
      <c r="AV7" s="25">
        <v>167.08</v>
      </c>
      <c r="AW7" s="25">
        <v>203.42</v>
      </c>
      <c r="AX7" s="25">
        <v>214.58</v>
      </c>
      <c r="AY7" s="25">
        <v>258.49</v>
      </c>
      <c r="AZ7" s="25">
        <v>271.10000000000002</v>
      </c>
      <c r="BA7" s="25">
        <v>284.45</v>
      </c>
      <c r="BB7" s="25">
        <v>309.23</v>
      </c>
      <c r="BC7" s="25">
        <v>313.43</v>
      </c>
      <c r="BD7" s="25">
        <v>313.43</v>
      </c>
      <c r="BE7" s="25">
        <v>263.88</v>
      </c>
      <c r="BF7" s="25">
        <v>236.48</v>
      </c>
      <c r="BG7" s="25">
        <v>219.14</v>
      </c>
      <c r="BH7" s="25">
        <v>196.71</v>
      </c>
      <c r="BI7" s="25">
        <v>174.42</v>
      </c>
      <c r="BJ7" s="25">
        <v>290.31</v>
      </c>
      <c r="BK7" s="25">
        <v>272.95999999999998</v>
      </c>
      <c r="BL7" s="25">
        <v>260.95999999999998</v>
      </c>
      <c r="BM7" s="25">
        <v>240.07</v>
      </c>
      <c r="BN7" s="25">
        <v>224.81</v>
      </c>
      <c r="BO7" s="25">
        <v>224.81</v>
      </c>
      <c r="BP7" s="25">
        <v>113.22</v>
      </c>
      <c r="BQ7" s="25">
        <v>116.69</v>
      </c>
      <c r="BR7" s="25">
        <v>118.31</v>
      </c>
      <c r="BS7" s="25">
        <v>119.11</v>
      </c>
      <c r="BT7" s="25">
        <v>112.9</v>
      </c>
      <c r="BU7" s="25">
        <v>112.83</v>
      </c>
      <c r="BV7" s="25">
        <v>112.84</v>
      </c>
      <c r="BW7" s="25">
        <v>110.77</v>
      </c>
      <c r="BX7" s="25">
        <v>112.35</v>
      </c>
      <c r="BY7" s="25">
        <v>106.47</v>
      </c>
      <c r="BZ7" s="25">
        <v>106.47</v>
      </c>
      <c r="CA7" s="25">
        <v>54.72</v>
      </c>
      <c r="CB7" s="25">
        <v>53.28</v>
      </c>
      <c r="CC7" s="25">
        <v>50.82</v>
      </c>
      <c r="CD7" s="25">
        <v>50.38</v>
      </c>
      <c r="CE7" s="25">
        <v>53.36</v>
      </c>
      <c r="CF7" s="25">
        <v>73.86</v>
      </c>
      <c r="CG7" s="25">
        <v>73.849999999999994</v>
      </c>
      <c r="CH7" s="25">
        <v>73.180000000000007</v>
      </c>
      <c r="CI7" s="25">
        <v>73.05</v>
      </c>
      <c r="CJ7" s="25">
        <v>77.53</v>
      </c>
      <c r="CK7" s="25">
        <v>77.53</v>
      </c>
      <c r="CL7" s="25">
        <v>58.19</v>
      </c>
      <c r="CM7" s="25">
        <v>58.04</v>
      </c>
      <c r="CN7" s="25">
        <v>56.73</v>
      </c>
      <c r="CO7" s="25">
        <v>56.14</v>
      </c>
      <c r="CP7" s="25">
        <v>56.05</v>
      </c>
      <c r="CQ7" s="25">
        <v>61.77</v>
      </c>
      <c r="CR7" s="25">
        <v>61.69</v>
      </c>
      <c r="CS7" s="25">
        <v>62.26</v>
      </c>
      <c r="CT7" s="25">
        <v>62.22</v>
      </c>
      <c r="CU7" s="25">
        <v>61.45</v>
      </c>
      <c r="CV7" s="25">
        <v>61.45</v>
      </c>
      <c r="CW7" s="25">
        <v>104.6</v>
      </c>
      <c r="CX7" s="25">
        <v>104.88</v>
      </c>
      <c r="CY7" s="25">
        <v>107.9</v>
      </c>
      <c r="CZ7" s="25">
        <v>109.05</v>
      </c>
      <c r="DA7" s="25">
        <v>109.21</v>
      </c>
      <c r="DB7" s="25">
        <v>100.08</v>
      </c>
      <c r="DC7" s="25">
        <v>100</v>
      </c>
      <c r="DD7" s="25">
        <v>100.16</v>
      </c>
      <c r="DE7" s="25">
        <v>100.28</v>
      </c>
      <c r="DF7" s="25">
        <v>100.29</v>
      </c>
      <c r="DG7" s="25">
        <v>100.29</v>
      </c>
      <c r="DH7" s="25">
        <v>57.57</v>
      </c>
      <c r="DI7" s="25">
        <v>58.89</v>
      </c>
      <c r="DJ7" s="25">
        <v>60.17</v>
      </c>
      <c r="DK7" s="25">
        <v>60.85</v>
      </c>
      <c r="DL7" s="25">
        <v>61.71</v>
      </c>
      <c r="DM7" s="25">
        <v>55.77</v>
      </c>
      <c r="DN7" s="25">
        <v>56.48</v>
      </c>
      <c r="DO7" s="25">
        <v>57.5</v>
      </c>
      <c r="DP7" s="25">
        <v>58.52</v>
      </c>
      <c r="DQ7" s="25">
        <v>59.51</v>
      </c>
      <c r="DR7" s="25">
        <v>59.51</v>
      </c>
      <c r="DS7" s="25">
        <v>29.11</v>
      </c>
      <c r="DT7" s="25">
        <v>27.79</v>
      </c>
      <c r="DU7" s="25">
        <v>28.01</v>
      </c>
      <c r="DV7" s="25">
        <v>28.36</v>
      </c>
      <c r="DW7" s="25">
        <v>27.92</v>
      </c>
      <c r="DX7" s="25">
        <v>25.84</v>
      </c>
      <c r="DY7" s="25">
        <v>27.61</v>
      </c>
      <c r="DZ7" s="25">
        <v>30.3</v>
      </c>
      <c r="EA7" s="25">
        <v>31.74</v>
      </c>
      <c r="EB7" s="25">
        <v>32.380000000000003</v>
      </c>
      <c r="EC7" s="25">
        <v>32.380000000000003</v>
      </c>
      <c r="ED7" s="25">
        <v>0.24</v>
      </c>
      <c r="EE7" s="25">
        <v>0.49</v>
      </c>
      <c r="EF7" s="25">
        <v>0.41</v>
      </c>
      <c r="EG7" s="25">
        <v>0.08</v>
      </c>
      <c r="EH7" s="25">
        <v>0.84</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2024-01-23T05:54:30Z</cp:lastPrinted>
  <dcterms:created xsi:type="dcterms:W3CDTF">2023-12-05T00:57:49Z</dcterms:created>
  <dcterms:modified xsi:type="dcterms:W3CDTF">2024-02-14T07:01:07Z</dcterms:modified>
  <cp:category/>
</cp:coreProperties>
</file>