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5（R04決算分）\02 提出用\"/>
    </mc:Choice>
  </mc:AlternateContent>
  <workbookProtection workbookAlgorithmName="SHA-512" workbookHashValue="fEMWZixcuvItAIl3b3plyMRRZOeDtSvO8GxWLEWLnwf6nCOYD0EKZ/WIvF5AetKPV8xN8uyC0etuuvhEK3g6WA==" workbookSaltValue="6mZu/ehmlHpy3ZCEuAD7nQ==" workbookSpinCount="100000" lockStructure="1"/>
  <bookViews>
    <workbookView xWindow="0" yWindow="0" windowWidth="28800" windowHeight="97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<sst xmlns="http://schemas.openxmlformats.org/spreadsheetml/2006/main" count="231" uniqueCount="117">
  <si>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</si>
  <si>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</si>
  <si>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</si>
  <si>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</si>
  <si>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</si>
  <si>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</si>
  <si>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</si>
  <si>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</si>
  <si>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</si>
  <si>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</si>
  <si>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</si>
  <si>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</si>
  <si>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</si>
  <si>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</si>
  <si>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</si>
  <si>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</si>
  <si>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</si>
  <si>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</si>
  <si>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</si>
  <si>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</si>
  <si>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</si>
  <si>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</si>
  <si>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</si>
  <si>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</si>
  <si>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</si>
  <si>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</si>
  <si>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</si>
  <si>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</si>
  <si>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</si>
  <si>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</si>
  <si>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</si>
  <si>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</si>
  <si>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</si>
  <si>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</si>
  <si>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</si>
  <si>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</si>
  <si>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</si>
  <si>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</si>
  <si>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</si>
  <si>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</si>
  <si>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</si>
  <si>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</si>
  <si>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</si>
  <si>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</si>
  <si>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</si>
  <si>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</si>
  <si>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</si>
  <si>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</si>
  <si>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</si>
  <si>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</si>
  <si>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</si>
  <si>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</si>
  <si>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</si>
  <si>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</si>
  <si>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</si>
  <si>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</si>
  <si>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</si>
  <si>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</si>
  <si>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</si>
  <si>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</si>
  <si>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</si>
  <si>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</si>
  <si>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</si>
  <si>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</si>
  <si>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</si>
  <si>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</si>
  <si>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</si>
  <si>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</si>
  <si>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</si>
  <si>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</si>
  <si>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</si>
  <si>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</si>
  <si>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</si>
  <si>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</si>
  <si>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</si>
  <si>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</si>
  <si>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</si>
  <si>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</si>
  <si>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</si>
  <si>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</si>
  <si>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</si>
  <si>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</si>
  <si>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</si>
  <si>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</si>
  <si>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</si>
  <si>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</si>
  <si>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</si>
  <si>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</si>
  <si>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</si>
  <si>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</si>
  <si>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</si>
  <si>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</si>
  <si>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</si>
  <si>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</si>
  <si>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</si>
  <si>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</si>
  <si>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</si>
  <si>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</si>
  <si>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</si>
  <si>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</si>
  <si>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</si>
  <si>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</si>
  <si>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</si>
  <si>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</si>
  <si>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</si>
  <si>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</si>
  <si>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</si>
  <si>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</si>
  <si>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</si>
  <si>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</si>
  <si>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</si>
  <si>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</si>
  <si>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</si>
  <si>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</si>
  <si>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整備計画とその裏付けとなる経営計画を着実に実行し全体として健全で効率的な運営に努めていきます。</t>
    <rPh sb="167" eb="169">
      <t>セイビ</t>
    </rPh>
    <phoneticPr fontId="4"/>
  </si>
  <si>
    <t>①有形固定資産減価償却率
　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</si>
  <si>
    <t>①経常収支比率
　使用料以外に他の補てん財源を受けて収支を均衡させていることから、ほぼ100％となっています。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類似団体の平均値を上回っています。
⑤経費回収率
　使用料収入で経費を賄えていないため100％を下回っています。
⑥汚水処理原価
　類似団体の平均値を下回っています。
⑦施設利用率
　類似団体の平均値を下回っており、公共下水道への接続による統合を進め施設配置の最適化を図ることとしています。
⑧水洗化率
　類似団体の平均値を下回っていますが、段階的に下水道への接続を進めます。</t>
    <rPh sb="263" eb="264">
      <t>シタ</t>
    </rPh>
    <rPh sb="289" eb="290">
      <t>シタ</t>
    </rPh>
    <rPh sb="296" eb="298">
      <t>コウキョウ</t>
    </rPh>
    <rPh sb="298" eb="301">
      <t>ゲスイドウ</t>
    </rPh>
    <rPh sb="303" eb="305">
      <t>セツゾク</t>
    </rPh>
    <rPh sb="308" eb="310">
      <t>トウゴウ</t>
    </rPh>
    <rPh sb="311" eb="312">
      <t>スス</t>
    </rPh>
    <rPh sb="315" eb="317">
      <t>ハイチ</t>
    </rPh>
    <rPh sb="350" eb="351">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</si>
</sst>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B-45B5-BD38-F118C8ED4E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1CB-45B5-BD38-F118C8ED4E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50.75</c:v>
                </c:pt>
                <c:pt idx="1">
                  <c:v>50.45</c:v>
                </c:pt>
                <c:pt idx="2">
                  <c:v>65.540000000000006</c:v>
                </c:pt>
                <c:pt idx="3">
                  <c:v>61.9</c:v>
                </c:pt>
                <c:pt idx="4">
                  <c:v>54.27</c:v>
                </c:pt>
              </c:numCache>
            </c:numRef>
          </c:val>
          <c:extLst>
            <c:ext xmlns:c16="http://schemas.microsoft.com/office/drawing/2014/chart" uri="{C3380CC4-5D6E-409C-BE32-E72D297353CC}">
              <c16:uniqueId val="{00000000-D670-41AF-85B5-E26BB458F0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670-41AF-85B5-E26BB458F0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80.540000000000006</c:v>
                </c:pt>
                <c:pt idx="1">
                  <c:v>82.31</c:v>
                </c:pt>
                <c:pt idx="2">
                  <c:v>84.27</c:v>
                </c:pt>
                <c:pt idx="3">
                  <c:v>83.83</c:v>
                </c:pt>
                <c:pt idx="4">
                  <c:v>83.55</c:v>
                </c:pt>
              </c:numCache>
            </c:numRef>
          </c:val>
          <c:extLst>
            <c:ext xmlns:c16="http://schemas.microsoft.com/office/drawing/2014/chart" uri="{C3380CC4-5D6E-409C-BE32-E72D297353CC}">
              <c16:uniqueId val="{00000000-C407-4EB7-BFB9-19DFA04E82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407-4EB7-BFB9-19DFA04E82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100.07</c:v>
                </c:pt>
                <c:pt idx="1">
                  <c:v>100</c:v>
                </c:pt>
                <c:pt idx="2">
                  <c:v>99.97</c:v>
                </c:pt>
                <c:pt idx="3">
                  <c:v>100</c:v>
                </c:pt>
                <c:pt idx="4">
                  <c:v>99.99</c:v>
                </c:pt>
              </c:numCache>
            </c:numRef>
          </c:val>
          <c:extLst>
            <c:ext xmlns:c16="http://schemas.microsoft.com/office/drawing/2014/chart" uri="{C3380CC4-5D6E-409C-BE32-E72D297353CC}">
              <c16:uniqueId val="{00000000-3A97-4072-B569-E575E69BB5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3A97-4072-B569-E575E69BB5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27.11</c:v>
                </c:pt>
                <c:pt idx="1">
                  <c:v>29.38</c:v>
                </c:pt>
                <c:pt idx="2">
                  <c:v>31.44</c:v>
                </c:pt>
                <c:pt idx="3">
                  <c:v>32.93</c:v>
                </c:pt>
                <c:pt idx="4">
                  <c:v>34.950000000000003</c:v>
                </c:pt>
              </c:numCache>
            </c:numRef>
          </c:val>
          <c:extLst>
            <c:ext xmlns:c16="http://schemas.microsoft.com/office/drawing/2014/chart" uri="{C3380CC4-5D6E-409C-BE32-E72D297353CC}">
              <c16:uniqueId val="{00000000-479A-4FEA-8185-62723B1FE6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79A-4FEA-8185-62723B1FE6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4C-4244-9081-ECF1AA6A23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4C-4244-9081-ECF1AA6A23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B9-4246-AFD8-443644107E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BEB9-4246-AFD8-443644107E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31.87</c:v>
                </c:pt>
                <c:pt idx="1">
                  <c:v>35.11</c:v>
                </c:pt>
                <c:pt idx="2">
                  <c:v>43.38</c:v>
                </c:pt>
                <c:pt idx="3">
                  <c:v>37.08</c:v>
                </c:pt>
                <c:pt idx="4">
                  <c:v>36.07</c:v>
                </c:pt>
              </c:numCache>
            </c:numRef>
          </c:val>
          <c:extLst>
            <c:ext xmlns:c16="http://schemas.microsoft.com/office/drawing/2014/chart" uri="{C3380CC4-5D6E-409C-BE32-E72D297353CC}">
              <c16:uniqueId val="{00000000-D2BB-4063-94A5-79FD1C1FBC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D2BB-4063-94A5-79FD1C1FBC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2318.0300000000002</c:v>
                </c:pt>
                <c:pt idx="1">
                  <c:v>5251.84</c:v>
                </c:pt>
                <c:pt idx="2">
                  <c:v>5124.24</c:v>
                </c:pt>
                <c:pt idx="3">
                  <c:v>5265.5</c:v>
                </c:pt>
                <c:pt idx="4">
                  <c:v>5220.55</c:v>
                </c:pt>
              </c:numCache>
            </c:numRef>
          </c:val>
          <c:extLst>
            <c:ext xmlns:c16="http://schemas.microsoft.com/office/drawing/2014/chart" uri="{C3380CC4-5D6E-409C-BE32-E72D297353CC}">
              <c16:uniqueId val="{00000000-D4C1-4294-B130-2AFDDFD116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4C1-4294-B130-2AFDDFD116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47.94</c:v>
                </c:pt>
                <c:pt idx="1">
                  <c:v>50.74</c:v>
                </c:pt>
                <c:pt idx="2">
                  <c:v>45.55</c:v>
                </c:pt>
                <c:pt idx="3">
                  <c:v>46.09</c:v>
                </c:pt>
                <c:pt idx="4">
                  <c:v>44.76</c:v>
                </c:pt>
              </c:numCache>
            </c:numRef>
          </c:val>
          <c:extLst>
            <c:ext xmlns:c16="http://schemas.microsoft.com/office/drawing/2014/chart" uri="{C3380CC4-5D6E-409C-BE32-E72D297353CC}">
              <c16:uniqueId val="{00000000-ACB1-4FEB-9EE6-CB065ED0F4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CB1-4FEB-9EE6-CB065ED0F4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282.01</c:v>
                </c:pt>
                <c:pt idx="1">
                  <c:v>270.52999999999997</c:v>
                </c:pt>
                <c:pt idx="2">
                  <c:v>298.39</c:v>
                </c:pt>
                <c:pt idx="3">
                  <c:v>291.64</c:v>
                </c:pt>
                <c:pt idx="4">
                  <c:v>296.79000000000002</c:v>
                </c:pt>
              </c:numCache>
            </c:numRef>
          </c:val>
          <c:extLst>
            <c:ext xmlns:c16="http://schemas.microsoft.com/office/drawing/2014/chart" uri="{C3380CC4-5D6E-409C-BE32-E72D297353CC}">
              <c16:uniqueId val="{00000000-70BF-4463-9E55-FEBD3A7B3B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0BF-4463-9E55-FEBD3A7B3B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広島市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1184731</v>
      </c>
      <c r="AM8" s="37"/>
      <c r="AN8" s="37"/>
      <c r="AO8" s="37"/>
      <c r="AP8" s="37"/>
      <c r="AQ8" s="37"/>
      <c r="AR8" s="37"/>
      <c r="AS8" s="37"/>
      <c r="AT8" s="38">
        <f>データ!T6</f>
        <v>906.69</v>
      </c>
      <c r="AU8" s="38"/>
      <c r="AV8" s="38"/>
      <c r="AW8" s="38"/>
      <c r="AX8" s="38"/>
      <c r="AY8" s="38"/>
      <c r="AZ8" s="38"/>
      <c r="BA8" s="38"/>
      <c r="BB8" s="38">
        <f>データ!U6</f>
        <v>1306.6500000000001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65.08</v>
      </c>
      <c r="J10" s="38"/>
      <c r="K10" s="38"/>
      <c r="L10" s="38"/>
      <c r="M10" s="38"/>
      <c r="N10" s="38"/>
      <c r="O10" s="38"/>
      <c r="P10" s="38">
        <f>データ!P6</f>
        <v>0.88</v>
      </c>
      <c r="Q10" s="38"/>
      <c r="R10" s="38"/>
      <c r="S10" s="38"/>
      <c r="T10" s="38"/>
      <c r="U10" s="38"/>
      <c r="V10" s="38"/>
      <c r="W10" s="38">
        <f>データ!Q6</f>
        <v>66.12</v>
      </c>
      <c r="X10" s="38"/>
      <c r="Y10" s="38"/>
      <c r="Z10" s="38"/>
      <c r="AA10" s="38"/>
      <c r="AB10" s="38"/>
      <c r="AC10" s="38"/>
      <c r="AD10" s="37">
        <f>データ!R6</f>
        <v>2219</v>
      </c>
      <c r="AE10" s="37"/>
      <c r="AF10" s="37"/>
      <c r="AG10" s="37"/>
      <c r="AH10" s="37"/>
      <c r="AI10" s="37"/>
      <c r="AJ10" s="37"/>
      <c r="AK10" s="2"/>
      <c r="AL10" s="37">
        <f>データ!V6</f>
        <v>10407</v>
      </c>
      <c r="AM10" s="37"/>
      <c r="AN10" s="37"/>
      <c r="AO10" s="37"/>
      <c r="AP10" s="37"/>
      <c r="AQ10" s="37"/>
      <c r="AR10" s="37"/>
      <c r="AS10" s="37"/>
      <c r="AT10" s="38">
        <f>データ!W6</f>
        <v>3.42</v>
      </c>
      <c r="AU10" s="38"/>
      <c r="AV10" s="38"/>
      <c r="AW10" s="38"/>
      <c r="AX10" s="38"/>
      <c r="AY10" s="38"/>
      <c r="AZ10" s="38"/>
      <c r="BA10" s="38"/>
      <c r="BB10" s="38">
        <f>データ!X6</f>
        <v>3042.98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FJVrB9AGOxj5CSEmyPD+nxUa38hTvWKpuZHWNotw9xz0K17pLXa/MAygtgxg39dhLHDX5UC3qBe+iX5z5jCQ==" saltValue="3/UCzxz3jQfCWkw+J9ox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341002</v>
      </c>
      <c r="D6" s="19">
        <f t="shared" si="3"/>
        <v>46</v>
      </c>
      <c r="E6" s="19">
        <f t="shared" si="3"/>
        <v>17</v>
      </c>
      <c r="F6" s="19">
        <f t="shared" si="3"/>
        <v>5</v>
      </c>
      <c r="G6" s="19">
        <f t="shared" si="3"/>
        <v>0</v>
      </c>
      <c r="H6" s="19" t="str">
        <f t="shared" si="3"/>
        <v>広島県　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65.08</v>
      </c>
      <c r="P6" s="20">
        <f t="shared" si="3"/>
        <v>0.88</v>
      </c>
      <c r="Q6" s="20">
        <f t="shared" si="3"/>
        <v>66.12</v>
      </c>
      <c r="R6" s="20">
        <f t="shared" si="3"/>
        <v>2219</v>
      </c>
      <c r="S6" s="20">
        <f t="shared" si="3"/>
        <v>1184731</v>
      </c>
      <c r="T6" s="20">
        <f t="shared" si="3"/>
        <v>906.69</v>
      </c>
      <c r="U6" s="20">
        <f t="shared" si="3"/>
        <v>1306.6500000000001</v>
      </c>
      <c r="V6" s="20">
        <f t="shared" si="3"/>
        <v>10407</v>
      </c>
      <c r="W6" s="20">
        <f t="shared" si="3"/>
        <v>3.42</v>
      </c>
      <c r="X6" s="20">
        <f t="shared" si="3"/>
        <v>3042.98</v>
      </c>
      <c r="Y6" s="21">
        <f>IF(Y7="",NA(),Y7)</f>
        <v>100.07</v>
      </c>
      <c r="Z6" s="21">
        <f t="shared" ref="Z6:AH6" si="4">IF(Z7="",NA(),Z7)</f>
        <v>100</v>
      </c>
      <c r="AA6" s="21">
        <f t="shared" si="4"/>
        <v>99.97</v>
      </c>
      <c r="AB6" s="21">
        <f t="shared" si="4"/>
        <v>100</v>
      </c>
      <c r="AC6" s="21">
        <f t="shared" si="4"/>
        <v>99.99</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31.87</v>
      </c>
      <c r="AV6" s="21">
        <f t="shared" ref="AV6:BD6" si="6">IF(AV7="",NA(),AV7)</f>
        <v>35.11</v>
      </c>
      <c r="AW6" s="21">
        <f t="shared" si="6"/>
        <v>43.38</v>
      </c>
      <c r="AX6" s="21">
        <f t="shared" si="6"/>
        <v>37.08</v>
      </c>
      <c r="AY6" s="21">
        <f t="shared" si="6"/>
        <v>36.07</v>
      </c>
      <c r="AZ6" s="21">
        <f t="shared" si="6"/>
        <v>29.54</v>
      </c>
      <c r="BA6" s="21">
        <f t="shared" si="6"/>
        <v>26.99</v>
      </c>
      <c r="BB6" s="21">
        <f t="shared" si="6"/>
        <v>29.13</v>
      </c>
      <c r="BC6" s="21">
        <f t="shared" si="6"/>
        <v>35.69</v>
      </c>
      <c r="BD6" s="21">
        <f t="shared" si="6"/>
        <v>38.4</v>
      </c>
      <c r="BE6" s="20" t="str">
        <f>IF(BE7="","",IF(BE7="-","【-】","【"&amp;SUBSTITUTE(TEXT(BE7,"#,##0.00"),"-","△")&amp;"】"))</f>
        <v>【36.94】</v>
      </c>
      <c r="BF6" s="21">
        <f>IF(BF7="",NA(),BF7)</f>
        <v>2318.0300000000002</v>
      </c>
      <c r="BG6" s="21">
        <f t="shared" ref="BG6:BO6" si="7">IF(BG7="",NA(),BG7)</f>
        <v>5251.84</v>
      </c>
      <c r="BH6" s="21">
        <f t="shared" si="7"/>
        <v>5124.24</v>
      </c>
      <c r="BI6" s="21">
        <f t="shared" si="7"/>
        <v>5265.5</v>
      </c>
      <c r="BJ6" s="21">
        <f t="shared" si="7"/>
        <v>5220.55</v>
      </c>
      <c r="BK6" s="21">
        <f t="shared" si="7"/>
        <v>789.46</v>
      </c>
      <c r="BL6" s="21">
        <f t="shared" si="7"/>
        <v>826.83</v>
      </c>
      <c r="BM6" s="21">
        <f t="shared" si="7"/>
        <v>867.83</v>
      </c>
      <c r="BN6" s="21">
        <f t="shared" si="7"/>
        <v>791.76</v>
      </c>
      <c r="BO6" s="21">
        <f t="shared" si="7"/>
        <v>900.82</v>
      </c>
      <c r="BP6" s="20" t="str">
        <f>IF(BP7="","",IF(BP7="-","【-】","【"&amp;SUBSTITUTE(TEXT(BP7,"#,##0.00"),"-","△")&amp;"】"))</f>
        <v>【809.19】</v>
      </c>
      <c r="BQ6" s="21">
        <f>IF(BQ7="",NA(),BQ7)</f>
        <v>47.94</v>
      </c>
      <c r="BR6" s="21">
        <f t="shared" ref="BR6:BZ6" si="8">IF(BR7="",NA(),BR7)</f>
        <v>50.74</v>
      </c>
      <c r="BS6" s="21">
        <f t="shared" si="8"/>
        <v>45.55</v>
      </c>
      <c r="BT6" s="21">
        <f t="shared" si="8"/>
        <v>46.09</v>
      </c>
      <c r="BU6" s="21">
        <f t="shared" si="8"/>
        <v>44.76</v>
      </c>
      <c r="BV6" s="21">
        <f t="shared" si="8"/>
        <v>57.77</v>
      </c>
      <c r="BW6" s="21">
        <f t="shared" si="8"/>
        <v>57.31</v>
      </c>
      <c r="BX6" s="21">
        <f t="shared" si="8"/>
        <v>57.08</v>
      </c>
      <c r="BY6" s="21">
        <f t="shared" si="8"/>
        <v>56.26</v>
      </c>
      <c r="BZ6" s="21">
        <f t="shared" si="8"/>
        <v>52.94</v>
      </c>
      <c r="CA6" s="20" t="str">
        <f>IF(CA7="","",IF(CA7="-","【-】","【"&amp;SUBSTITUTE(TEXT(CA7,"#,##0.00"),"-","△")&amp;"】"))</f>
        <v>【57.02】</v>
      </c>
      <c r="CB6" s="21">
        <f>IF(CB7="",NA(),CB7)</f>
        <v>282.01</v>
      </c>
      <c r="CC6" s="21">
        <f t="shared" ref="CC6:CK6" si="9">IF(CC7="",NA(),CC7)</f>
        <v>270.52999999999997</v>
      </c>
      <c r="CD6" s="21">
        <f t="shared" si="9"/>
        <v>298.39</v>
      </c>
      <c r="CE6" s="21">
        <f t="shared" si="9"/>
        <v>291.64</v>
      </c>
      <c r="CF6" s="21">
        <f t="shared" si="9"/>
        <v>296.79000000000002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50.75</v>
      </c>
      <c r="CN6" s="21">
        <f t="shared" ref="CN6:CV6" si="10">IF(CN7="",NA(),CN7)</f>
        <v>50.45</v>
      </c>
      <c r="CO6" s="21">
        <f t="shared" si="10"/>
        <v>65.540000000000006</v>
      </c>
      <c r="CP6" s="21">
        <f t="shared" si="10"/>
        <v>61.9</v>
      </c>
      <c r="CQ6" s="21">
        <f t="shared" si="10"/>
        <v>54.27</v>
      </c>
      <c r="CR6" s="21">
        <f t="shared" si="10"/>
        <v>50.68</v>
      </c>
      <c r="CS6" s="21">
        <f t="shared" si="10"/>
        <v>50.14</v>
      </c>
      <c r="CT6" s="21">
        <f t="shared" si="10"/>
        <v>54.83</v>
      </c>
      <c r="CU6" s="21">
        <f t="shared" si="10"/>
        <v>66.53</v>
      </c>
      <c r="CV6" s="21">
        <f t="shared" si="10"/>
        <v>52.35</v>
      </c>
      <c r="CW6" s="20" t="str">
        <f>IF(CW7="","",IF(CW7="-","【-】","【"&amp;SUBSTITUTE(TEXT(CW7,"#,##0.00"),"-","△")&amp;"】"))</f>
        <v>【52.55】</v>
      </c>
      <c r="CX6" s="21">
        <f>IF(CX7="",NA(),CX7)</f>
        <v>80.540000000000006</v>
      </c>
      <c r="CY6" s="21">
        <f t="shared" ref="CY6:DG6" si="11">IF(CY7="",NA(),CY7)</f>
        <v>82.31</v>
      </c>
      <c r="CZ6" s="21">
        <f t="shared" si="11"/>
        <v>84.27</v>
      </c>
      <c r="DA6" s="21">
        <f t="shared" si="11"/>
        <v>83.83</v>
      </c>
      <c r="DB6" s="21">
        <f t="shared" si="11"/>
        <v>83.55</v>
      </c>
      <c r="DC6" s="21">
        <f t="shared" si="11"/>
        <v>84.86</v>
      </c>
      <c r="DD6" s="21">
        <f t="shared" si="11"/>
        <v>84.98</v>
      </c>
      <c r="DE6" s="21">
        <f t="shared" si="11"/>
        <v>84.7</v>
      </c>
      <c r="DF6" s="21">
        <f t="shared" si="11"/>
        <v>84.67</v>
      </c>
      <c r="DG6" s="21">
        <f t="shared" si="11"/>
        <v>84.39</v>
      </c>
      <c r="DH6" s="20" t="str">
        <f>IF(DH7="","",IF(DH7="-","【-】","【"&amp;SUBSTITUTE(TEXT(DH7,"#,##0.00"),"-","△")&amp;"】"))</f>
        <v>【87.30】</v>
      </c>
      <c r="DI6" s="21">
        <f>IF(DI7="",NA(),DI7)</f>
        <v>27.11</v>
      </c>
      <c r="DJ6" s="21">
        <f t="shared" ref="DJ6:DR6" si="12">IF(DJ7="",NA(),DJ7)</f>
        <v>29.38</v>
      </c>
      <c r="DK6" s="21">
        <f t="shared" si="12"/>
        <v>31.44</v>
      </c>
      <c r="DL6" s="21">
        <f t="shared" si="12"/>
        <v>32.93</v>
      </c>
      <c r="DM6" s="21">
        <f t="shared" si="12"/>
        <v>34.950000000000003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341002</v>
      </c>
      <c r="D7" s="23">
        <v>46</v>
      </c>
      <c r="E7" s="23">
        <v>17</v>
      </c>
      <c r="F7" s="23">
        <v>5</v>
      </c>
      <c r="G7" s="23">
        <v>0</v>
      </c>
      <c r="H7" s="23" t="s">
        <v>96</v>
      </c>
      <c r="I7" s="23" t="s">
        <v>97</v>
      </c>
      <c r="J7" s="23" t="s">
        <v>98</v>
      </c>
      <c r="K7" s="23" t="s">
        <v>99</v>
      </c>
      <c r="L7" s="23" t="s">
        <v>100</v>
      </c>
      <c r="M7" s="23" t="s">
        <v>101</v>
      </c>
      <c r="N7" s="24" t="s">
        <v>102</v>
      </c>
      <c r="O7" s="24">
        <v>65.08</v>
      </c>
      <c r="P7" s="24">
        <v>0.88</v>
      </c>
      <c r="Q7" s="24">
        <v>66.12</v>
      </c>
      <c r="R7" s="24">
        <v>2219</v>
      </c>
      <c r="S7" s="24">
        <v>1184731</v>
      </c>
      <c r="T7" s="24">
        <v>906.69</v>
      </c>
      <c r="U7" s="24">
        <v>1306.6500000000001</v>
      </c>
      <c r="V7" s="24">
        <v>10407</v>
      </c>
      <c r="W7" s="24">
        <v>3.42</v>
      </c>
      <c r="X7" s="24">
        <v>3042.98</v>
      </c>
      <c r="Y7" s="24">
        <v>100.07</v>
      </c>
      <c r="Z7" s="24">
        <v>100</v>
      </c>
      <c r="AA7" s="24">
        <v>99.97</v>
      </c>
      <c r="AB7" s="24">
        <v>100</v>
      </c>
      <c r="AC7" s="24">
        <v>99.99</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31.87</v>
      </c>
      <c r="AV7" s="24">
        <v>35.11</v>
      </c>
      <c r="AW7" s="24">
        <v>43.38</v>
      </c>
      <c r="AX7" s="24">
        <v>37.08</v>
      </c>
      <c r="AY7" s="24">
        <v>36.07</v>
      </c>
      <c r="AZ7" s="24">
        <v>29.54</v>
      </c>
      <c r="BA7" s="24">
        <v>26.99</v>
      </c>
      <c r="BB7" s="24">
        <v>29.13</v>
      </c>
      <c r="BC7" s="24">
        <v>35.69</v>
      </c>
      <c r="BD7" s="24">
        <v>38.4</v>
      </c>
      <c r="BE7" s="24">
        <v>36.94</v>
      </c>
      <c r="BF7" s="24">
        <v>2318.0300000000002</v>
      </c>
      <c r="BG7" s="24">
        <v>5251.84</v>
      </c>
      <c r="BH7" s="24">
        <v>5124.24</v>
      </c>
      <c r="BI7" s="24">
        <v>5265.5</v>
      </c>
      <c r="BJ7" s="24">
        <v>5220.55</v>
      </c>
      <c r="BK7" s="24">
        <v>789.46</v>
      </c>
      <c r="BL7" s="24">
        <v>826.83</v>
      </c>
      <c r="BM7" s="24">
        <v>867.83</v>
      </c>
      <c r="BN7" s="24">
        <v>791.76</v>
      </c>
      <c r="BO7" s="24">
        <v>900.82</v>
      </c>
      <c r="BP7" s="24">
        <v>809.19</v>
      </c>
      <c r="BQ7" s="24">
        <v>47.94</v>
      </c>
      <c r="BR7" s="24">
        <v>50.74</v>
      </c>
      <c r="BS7" s="24">
        <v>45.55</v>
      </c>
      <c r="BT7" s="24">
        <v>46.09</v>
      </c>
      <c r="BU7" s="24">
        <v>44.76</v>
      </c>
      <c r="BV7" s="24">
        <v>57.77</v>
      </c>
      <c r="BW7" s="24">
        <v>57.31</v>
      </c>
      <c r="BX7" s="24">
        <v>57.08</v>
      </c>
      <c r="BY7" s="24">
        <v>56.26</v>
      </c>
      <c r="BZ7" s="24">
        <v>52.94</v>
      </c>
      <c r="CA7" s="24">
        <v>57.02</v>
      </c>
      <c r="CB7" s="24">
        <v>282.01</v>
      </c>
      <c r="CC7" s="24">
        <v>270.52999999999997</v>
      </c>
      <c r="CD7" s="24">
        <v>298.39</v>
      </c>
      <c r="CE7" s="24">
        <v>291.64</v>
      </c>
      <c r="CF7" s="24">
        <v>296.79000000000002</v>
      </c>
      <c r="CG7" s="24">
        <v>274.35000000000002</v>
      </c>
      <c r="CH7" s="24">
        <v>273.52</v>
      </c>
      <c r="CI7" s="24">
        <v>274.99</v>
      </c>
      <c r="CJ7" s="24">
        <v>282.08999999999997</v>
      </c>
      <c r="CK7" s="24">
        <v>303.27999999999997</v>
      </c>
      <c r="CL7" s="24">
        <v>273.68</v>
      </c>
      <c r="CM7" s="24">
        <v>50.75</v>
      </c>
      <c r="CN7" s="24">
        <v>50.45</v>
      </c>
      <c r="CO7" s="24">
        <v>65.540000000000006</v>
      </c>
      <c r="CP7" s="24">
        <v>61.9</v>
      </c>
      <c r="CQ7" s="24">
        <v>54.27</v>
      </c>
      <c r="CR7" s="24">
        <v>50.68</v>
      </c>
      <c r="CS7" s="24">
        <v>50.14</v>
      </c>
      <c r="CT7" s="24">
        <v>54.83</v>
      </c>
      <c r="CU7" s="24">
        <v>66.53</v>
      </c>
      <c r="CV7" s="24">
        <v>52.35</v>
      </c>
      <c r="CW7" s="24">
        <v>52.55</v>
      </c>
      <c r="CX7" s="24">
        <v>80.540000000000006</v>
      </c>
      <c r="CY7" s="24">
        <v>82.31</v>
      </c>
      <c r="CZ7" s="24">
        <v>84.27</v>
      </c>
      <c r="DA7" s="24">
        <v>83.83</v>
      </c>
      <c r="DB7" s="24">
        <v>83.55</v>
      </c>
      <c r="DC7" s="24">
        <v>84.86</v>
      </c>
      <c r="DD7" s="24">
        <v>84.98</v>
      </c>
      <c r="DE7" s="24">
        <v>84.7</v>
      </c>
      <c r="DF7" s="24">
        <v>84.67</v>
      </c>
      <c r="DG7" s="24">
        <v>84.39</v>
      </c>
      <c r="DH7" s="24">
        <v>87.3</v>
      </c>
      <c r="DI7" s="24">
        <v>27.11</v>
      </c>
      <c r="DJ7" s="24">
        <v>29.38</v>
      </c>
      <c r="DK7" s="24">
        <v>31.44</v>
      </c>
      <c r="DL7" s="24">
        <v>32.93</v>
      </c>
      <c r="DM7" s="24">
        <v>34.950000000000003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2024-02-02T00:45:41Z</cp:lastPrinted>
  <dcterms:created xsi:type="dcterms:W3CDTF">2023-12-12T01:03:54Z</dcterms:created>
  <dcterms:modified xsi:type="dcterms:W3CDTF">2024-02-04T23:22:35Z</dcterms:modified>
  <cp:category/>
</cp:coreProperties>
</file>