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I:\05 おもてなし推進担当\令和5年度\018 湯来地区関係\02 湯来ロッジ、湯の山温泉館\05 照会・回答等\【期限１／３１（水）】公営企業に係る経営比較分析表（令和４年度決算）の分析等について（依頼）\【経営比較分析表】2022_341002_47_111\"/>
    </mc:Choice>
  </mc:AlternateContent>
  <xr:revisionPtr revIDLastSave="0" documentId="13_ncr:1_{543B09C0-4A54-4FEC-9CC2-AF4CB3673624}" xr6:coauthVersionLast="45" xr6:coauthVersionMax="45" xr10:uidLastSave="{00000000-0000-0000-0000-000000000000}"/>
  <workbookProtection workbookAlgorithmName="SHA-512" workbookHashValue="0OTbtUMbUzj8y4tvRwgYr+IaWw7PjGxcIb6ODttK/yXsbb7fFukV1mabG6KKAMcFpx9JvGiCnNTX0wbXP5gSqA==" workbookSaltValue="+ckklNFSuDhlw779pRNOIQ==" workbookSpinCount="100000" lockStructure="1"/>
  <bookViews>
    <workbookView xWindow="-120" yWindow="-120" windowWidth="20730" windowHeight="1116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76" i="4"/>
  <c r="IX52" i="4"/>
  <c r="ML52" i="4"/>
  <c r="BV76" i="4"/>
  <c r="FJ52" i="4"/>
  <c r="IX30" i="4"/>
  <c r="FJ30" i="4"/>
  <c r="BV30" i="4"/>
  <c r="ML76" i="4"/>
  <c r="BV52" i="4"/>
  <c r="C11" i="5"/>
  <c r="D11" i="5"/>
  <c r="E11" i="5"/>
  <c r="B11" i="5"/>
  <c r="LJ76" i="4" l="1"/>
  <c r="AT52" i="4"/>
  <c r="EH30" i="4"/>
  <c r="HV30" i="4"/>
  <c r="HV76" i="4"/>
  <c r="LJ52" i="4"/>
  <c r="AT30" i="4"/>
  <c r="EH52" i="4"/>
  <c r="HV52" i="4"/>
  <c r="AT76" i="4"/>
  <c r="HH52" i="4"/>
  <c r="AF76" i="4"/>
  <c r="DT52" i="4"/>
  <c r="HH30" i="4"/>
  <c r="KV76" i="4"/>
  <c r="AF52" i="4"/>
  <c r="DT30" i="4"/>
  <c r="KV52" i="4"/>
  <c r="AF30" i="4"/>
  <c r="HH76" i="4"/>
  <c r="GT52" i="4"/>
  <c r="R76" i="4"/>
  <c r="DF52" i="4"/>
  <c r="GT30" i="4"/>
  <c r="R52" i="4"/>
  <c r="KH76" i="4"/>
  <c r="DF30" i="4"/>
  <c r="GT76" i="4"/>
  <c r="KH52" i="4"/>
  <c r="R30" i="4"/>
  <c r="EV30" i="4"/>
  <c r="IJ76" i="4"/>
  <c r="LX52" i="4"/>
  <c r="BH30" i="4"/>
  <c r="IJ52" i="4"/>
  <c r="EV52" i="4"/>
  <c r="BH76" i="4"/>
  <c r="IJ30" i="4"/>
  <c r="LX76" i="4"/>
  <c r="BH52" i="4"/>
</calcChain>
</file>

<file path=xl/sharedStrings.xml><?xml version="1.0" encoding="utf-8"?>
<sst xmlns="http://schemas.openxmlformats.org/spreadsheetml/2006/main" count="301" uniqueCount="135">
  <si>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</si>
  <si>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</si>
  <si>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</si>
  <si>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</si>
  <si>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</si>
  <si>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</si>
  <si>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</si>
  <si>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</si>
  <si>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</si>
  <si>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</si>
  <si>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</si>
  <si>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</si>
  <si>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</si>
  <si>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</si>
  <si>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</si>
  <si>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</si>
  <si>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</si>
  <si>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</si>
  <si>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</si>
  <si>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</si>
  <si>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</si>
  <si>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</si>
  <si>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</si>
  <si>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</si>
  <si>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</si>
  <si>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</si>
  <si>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</si>
  <si>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</si>
  <si>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</si>
  <si>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</si>
  <si>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</si>
  <si>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</si>
  <si>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</si>
  <si>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</si>
  <si>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</si>
  <si>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</si>
  <si>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</si>
  <si>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</si>
  <si>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</si>
  <si>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</si>
  <si>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</si>
  <si>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</si>
  <si>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</si>
  <si>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</si>
  <si>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</si>
  <si>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</si>
  <si>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</si>
  <si>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</si>
  <si>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</si>
  <si>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</si>
  <si>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</si>
  <si>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</si>
  <si>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</si>
  <si>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</si>
  <si>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</si>
  <si>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</si>
  <si>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</si>
  <si>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</si>
  <si>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</si>
  <si>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</si>
  <si>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</si>
  <si>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</si>
  <si>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</si>
  <si>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</si>
  <si>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</si>
  <si>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</si>
  <si>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</si>
  <si>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</si>
  <si>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</si>
  <si>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</si>
  <si>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</si>
  <si>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</si>
  <si>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</si>
  <si>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</si>
  <si>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</si>
  <si>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</si>
  <si>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</si>
  <si>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</si>
  <si>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</si>
  <si>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</si>
  <si>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</si>
  <si>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</si>
  <si>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</si>
  <si>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</si>
  <si>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</si>
  <si>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</si>
  <si>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</si>
  <si>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</si>
  <si>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</si>
  <si>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</si>
  <si>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</si>
  <si>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</si>
  <si>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</si>
  <si>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</si>
  <si>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</si>
  <si>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</si>
  <si>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</si>
  <si>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</si>
  <si>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</si>
  <si>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</si>
  <si>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</si>
  <si>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</si>
  <si>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</si>
  <si>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</si>
  <si>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</si>
  <si>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</si>
  <si>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</si>
  <si>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</si>
  <si>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</si>
  <si>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</si>
  <si>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</si>
  <si>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</si>
  <si>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</si>
  <si>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</si>
  <si>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</si>
  <si>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</si>
  <si>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湯来ロッジ</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</si>
  <si>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</si>
  <si>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</si>
  <si>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</si>
  <si>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</si>
  <si>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</si>
  <si>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</si>
  <si>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</si>
  <si>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</si>
  <si>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</si>
  <si>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</si>
  <si>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</si>
  <si>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</si>
  <si>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</si>
  <si>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</si>
  <si>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⑧有形固定資産減価償却率
　該当数値がありません。
⑨施設の資産価値
　旧施設の改築及び宿泊棟の新築を行い、平成21年度にリニューアルオープンし、宿泊部屋、大浴場・露天風呂、ホール、宴会場などを備えています。
⑩設備投資見込額
　設備投資見込額はありませんが、改築後14年経過しており、不具合や摩耗などが見られる設備について、必要に応じて改修等を行う見込みです。
⑪累積欠損金比率
　該当数値がありません。
⑫企業債残高対料金収入比率
　類似施設平均値より大幅に数値は高くなっており、今後も確実な償還財源の確保に努めていきます。</t>
    <rPh sb="115" eb="117">
      <t>セツビ</t>
    </rPh>
    <rPh sb="163" eb="165">
      <t>ヒツヨウ</t>
    </rPh>
    <rPh sb="166" eb="167">
      <t>オウ</t>
    </rPh>
    <phoneticPr fontId="5"/>
  </si>
  <si>
    <t>　引き続き、経営改善や利用促進に向けた取組を行い、更なる施設の収益性の向上に努める必要があります。</t>
    <rPh sb="1" eb="2">
      <t>ヒ</t>
    </rPh>
    <rPh sb="3" eb="4">
      <t>ツヅ</t>
    </rPh>
    <rPh sb="6" eb="10">
      <t>ケイエイカイゼン</t>
    </rPh>
    <rPh sb="11" eb="15">
      <t>リヨウソクシン</t>
    </rPh>
    <rPh sb="16" eb="17">
      <t>ム</t>
    </rPh>
    <rPh sb="19" eb="21">
      <t>トリクミ</t>
    </rPh>
    <rPh sb="22" eb="23">
      <t>オコナ</t>
    </rPh>
    <rPh sb="25" eb="26">
      <t>サラ</t>
    </rPh>
    <rPh sb="28" eb="30">
      <t>シセツ</t>
    </rPh>
    <rPh sb="31" eb="34">
      <t>シュウエキセイ</t>
    </rPh>
    <rPh sb="35" eb="37">
      <t>コウジョウ</t>
    </rPh>
    <rPh sb="38" eb="39">
      <t>ツト</t>
    </rPh>
    <rPh sb="41" eb="43">
      <t>ヒツヨウ</t>
    </rPh>
    <phoneticPr fontId="5"/>
  </si>
  <si>
    <t>⑬施設と周辺地域の宿泊客数動向
　令和３年度と比較して、当該施設の数値は増加しています。これは、コロナ禍においても屋外で実施できる体験型アクティビティ等と宿泊をセットにしたプラン販売を実施したこと等によるものです。今後も、温泉や自然といった地域の魅力を生かした取組を検討するなど、利用者数の増加に努めていきます。</t>
    <rPh sb="23" eb="25">
      <t>ヒカク</t>
    </rPh>
    <rPh sb="28" eb="30">
      <t>トウガイ</t>
    </rPh>
    <rPh sb="30" eb="32">
      <t>シセツ</t>
    </rPh>
    <rPh sb="33" eb="35">
      <t>スウチ</t>
    </rPh>
    <rPh sb="36" eb="38">
      <t>ゾウカ</t>
    </rPh>
    <rPh sb="77" eb="79">
      <t>シュクハク</t>
    </rPh>
    <rPh sb="89" eb="91">
      <t>ハンバイ</t>
    </rPh>
    <rPh sb="92" eb="94">
      <t>ジッシ</t>
    </rPh>
    <rPh sb="98" eb="99">
      <t>ナド</t>
    </rPh>
    <rPh sb="107" eb="109">
      <t>コンゴ</t>
    </rPh>
    <rPh sb="140" eb="144">
      <t>リヨウシャスウ</t>
    </rPh>
    <rPh sb="145" eb="147">
      <t>ゾウカ</t>
    </rPh>
    <rPh sb="148" eb="149">
      <t>ツト</t>
    </rPh>
    <phoneticPr fontId="5"/>
  </si>
  <si>
    <t>①収益的収支比率
　令和元年度から赤字に転じており、収益改善に向けた取組を行う必要があります。
②他会計補助金比率③宿泊者一人当たりの他会計補助金額
　新型コロナウイルス感染症等の影響により、他会計補助金が発生しており、収益改善に向けた取組を行う必要があります。
④定員稼働率
　類似施設平均値を大きく上回っています。
⑤売上高人件費比率
　類似施設平均値を下回っており、前年に比べ売上高の増大に伴い、減小している。
⑥売上高ＧＯＰ比率
　類似施設平均値を上回っていますが、数値が低く、経営改善に向けた取組を行う必要があります。
⑦ＥＢＩＴＤＡ
　類似施設平均値を下回っており、経営改善に向けた取組を行う必要があります。</t>
    <rPh sb="84" eb="87">
      <t>カンセンショウ</t>
    </rPh>
    <rPh sb="88" eb="89">
      <t>ナド</t>
    </rPh>
    <rPh sb="89" eb="91">
      <t>エイキョウ</t>
    </rPh>
    <rPh sb="102" eb="104">
      <t>ハッセイ</t>
    </rPh>
    <rPh sb="114" eb="115">
      <t>ム</t>
    </rPh>
    <rPh sb="117" eb="119">
      <t>トリクミ</t>
    </rPh>
    <rPh sb="120" eb="121">
      <t>オコナ</t>
    </rPh>
    <rPh sb="122" eb="124">
      <t>ヒツヨウ</t>
    </rPh>
    <rPh sb="186" eb="188">
      <t>ゼンネン</t>
    </rPh>
    <rPh sb="189" eb="190">
      <t>クラ</t>
    </rPh>
    <rPh sb="191" eb="193">
      <t>ウリアゲ</t>
    </rPh>
    <rPh sb="193" eb="194">
      <t>ダカ</t>
    </rPh>
    <rPh sb="195" eb="197">
      <t>ゾウダイ</t>
    </rPh>
    <rPh sb="198" eb="199">
      <t>トモナ</t>
    </rPh>
    <rPh sb="201" eb="202">
      <t>ゲン</t>
    </rPh>
    <rPh sb="202" eb="203">
      <t>ショウ</t>
    </rPh>
    <rPh sb="220" eb="222">
      <t>ルイジ</t>
    </rPh>
    <rPh sb="222" eb="224">
      <t>シセツ</t>
    </rPh>
    <rPh sb="224" eb="227">
      <t>ヘイキンチ</t>
    </rPh>
    <rPh sb="228" eb="23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</si>
</sst>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2022</c:v>
                </c:pt>
                <c:pt idx="3">
                  <c:v>7832</c:v>
                </c:pt>
                <c:pt idx="4">
                  <c:v>2111</c:v>
                </c:pt>
              </c:numCache>
            </c:numRef>
          </c:val>
          <c:extLst>
            <c:ext xmlns:c16="http://schemas.microsoft.com/office/drawing/2014/chart" uri="{C3380CC4-5D6E-409C-BE32-E72D297353CC}">
              <c16:uniqueId val="{00000000-2202-4659-9A23-1D62970F872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3122</c:v>
                </c:pt>
                <c:pt idx="2">
                  <c:v>200830</c:v>
                </c:pt>
                <c:pt idx="3">
                  <c:v>161674</c:v>
                </c:pt>
                <c:pt idx="4">
                  <c:v>7750</c:v>
                </c:pt>
              </c:numCache>
            </c:numRef>
          </c:val>
          <c:smooth val="0"/>
          <c:extLst>
            <c:ext xmlns:c16="http://schemas.microsoft.com/office/drawing/2014/chart" uri="{C3380CC4-5D6E-409C-BE32-E72D297353CC}">
              <c16:uniqueId val="{00000001-2202-4659-9A23-1D62970F872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EF2A-4B31-A788-C5A55E0E9B5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F2A-4B31-A788-C5A55E0E9B51}"/>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0.61580000000000001</c:v>
                </c:pt>
                <c:pt idx="1">
                  <c:v>0.61829999999999996</c:v>
                </c:pt>
                <c:pt idx="2">
                  <c:v>0.5847</c:v>
                </c:pt>
                <c:pt idx="3">
                  <c:v>0.56779999999999997</c:v>
                </c:pt>
                <c:pt idx="4">
                  <c:v>0.59260000000000002</c:v>
                </c:pt>
              </c:numCache>
            </c:numRef>
          </c:val>
          <c:smooth val="0"/>
          <c:extLst>
            <c:ext xmlns:c16="http://schemas.microsoft.com/office/drawing/2014/chart" uri="{C3380CC4-5D6E-409C-BE32-E72D297353CC}">
              <c16:uniqueId val="{00000000-0878-4F93-9F5C-3F68FAE627D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1.4E-3</c:v>
                </c:pt>
                <c:pt idx="1">
                  <c:v>1.1000000000000001E-3</c:v>
                </c:pt>
                <c:pt idx="2">
                  <c:v>1.8E-3</c:v>
                </c:pt>
                <c:pt idx="3">
                  <c:v>1.2999999999999999E-3</c:v>
                </c:pt>
                <c:pt idx="4">
                  <c:v>1.4E-3</c:v>
                </c:pt>
              </c:numCache>
            </c:numRef>
          </c:val>
          <c:smooth val="0"/>
          <c:extLst>
            <c:ext xmlns:c16="http://schemas.microsoft.com/office/drawing/2014/chart" uri="{C3380CC4-5D6E-409C-BE32-E72D297353CC}">
              <c16:uniqueId val="{00000001-0878-4F93-9F5C-3F68FAE627D5}"/>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9.1999999999999993</c:v>
                </c:pt>
                <c:pt idx="3">
                  <c:v>23.6</c:v>
                </c:pt>
                <c:pt idx="4">
                  <c:v>8.1</c:v>
                </c:pt>
              </c:numCache>
            </c:numRef>
          </c:val>
          <c:extLst>
            <c:ext xmlns:c16="http://schemas.microsoft.com/office/drawing/2014/chart" uri="{C3380CC4-5D6E-409C-BE32-E72D297353CC}">
              <c16:uniqueId val="{00000000-95FF-4BE8-9022-9D085749A3A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19.5</c:v>
                </c:pt>
                <c:pt idx="2">
                  <c:v>31.3</c:v>
                </c:pt>
                <c:pt idx="3">
                  <c:v>42</c:v>
                </c:pt>
                <c:pt idx="4">
                  <c:v>37.9</c:v>
                </c:pt>
              </c:numCache>
            </c:numRef>
          </c:val>
          <c:smooth val="0"/>
          <c:extLst>
            <c:ext xmlns:c16="http://schemas.microsoft.com/office/drawing/2014/chart" uri="{C3380CC4-5D6E-409C-BE32-E72D297353CC}">
              <c16:uniqueId val="{00000001-95FF-4BE8-9022-9D085749A3A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101.1</c:v>
                </c:pt>
                <c:pt idx="1">
                  <c:v>90.4</c:v>
                </c:pt>
                <c:pt idx="2">
                  <c:v>90.1</c:v>
                </c:pt>
                <c:pt idx="3">
                  <c:v>83.1</c:v>
                </c:pt>
                <c:pt idx="4">
                  <c:v>96.2</c:v>
                </c:pt>
              </c:numCache>
            </c:numRef>
          </c:val>
          <c:extLst>
            <c:ext xmlns:c16="http://schemas.microsoft.com/office/drawing/2014/chart" uri="{C3380CC4-5D6E-409C-BE32-E72D297353CC}">
              <c16:uniqueId val="{00000000-2DEC-4415-9557-D27476EFC2E2}"/>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92.2</c:v>
                </c:pt>
                <c:pt idx="2">
                  <c:v>88.4</c:v>
                </c:pt>
                <c:pt idx="3">
                  <c:v>92.8</c:v>
                </c:pt>
                <c:pt idx="4">
                  <c:v>90.5</c:v>
                </c:pt>
              </c:numCache>
            </c:numRef>
          </c:val>
          <c:smooth val="0"/>
          <c:extLst>
            <c:ext xmlns:c16="http://schemas.microsoft.com/office/drawing/2014/chart" uri="{C3380CC4-5D6E-409C-BE32-E72D297353CC}">
              <c16:uniqueId val="{00000001-2DEC-4415-9557-D27476EFC2E2}"/>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17639</c:v>
                </c:pt>
                <c:pt idx="1">
                  <c:v>-29969</c:v>
                </c:pt>
                <c:pt idx="2">
                  <c:v>-50597</c:v>
                </c:pt>
                <c:pt idx="3">
                  <c:v>-103356</c:v>
                </c:pt>
                <c:pt idx="4">
                  <c:v>-38080</c:v>
                </c:pt>
              </c:numCache>
            </c:numRef>
          </c:val>
          <c:extLst>
            <c:ext xmlns:c16="http://schemas.microsoft.com/office/drawing/2014/chart" uri="{C3380CC4-5D6E-409C-BE32-E72D297353CC}">
              <c16:uniqueId val="{00000000-099A-48CC-9F79-9FC07507119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-18007</c:v>
                </c:pt>
                <c:pt idx="2">
                  <c:v>-27446</c:v>
                </c:pt>
                <c:pt idx="3">
                  <c:v>-15708</c:v>
                </c:pt>
                <c:pt idx="4">
                  <c:v>-15228</c:v>
                </c:pt>
              </c:numCache>
            </c:numRef>
          </c:val>
          <c:smooth val="0"/>
          <c:extLst>
            <c:ext xmlns:c16="http://schemas.microsoft.com/office/drawing/2014/chart" uri="{C3380CC4-5D6E-409C-BE32-E72D297353CC}">
              <c16:uniqueId val="{00000001-099A-48CC-9F79-9FC07507119C}"/>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-26.3</c:v>
                </c:pt>
                <c:pt idx="1">
                  <c:v>-10.6</c:v>
                </c:pt>
                <c:pt idx="2">
                  <c:v>-23.6</c:v>
                </c:pt>
                <c:pt idx="3">
                  <c:v>-67.8</c:v>
                </c:pt>
                <c:pt idx="4">
                  <c:v>-13.8</c:v>
                </c:pt>
              </c:numCache>
            </c:numRef>
          </c:val>
          <c:extLst>
            <c:ext xmlns:c16="http://schemas.microsoft.com/office/drawing/2014/chart" uri="{C3380CC4-5D6E-409C-BE32-E72D297353CC}">
              <c16:uniqueId val="{00000000-45AB-4940-A5F1-B6D6FF4400B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-19.8</c:v>
                </c:pt>
                <c:pt idx="2">
                  <c:v>-73</c:v>
                </c:pt>
                <c:pt idx="3">
                  <c:v>-61.8</c:v>
                </c:pt>
                <c:pt idx="4">
                  <c:v>-25.8</c:v>
                </c:pt>
              </c:numCache>
            </c:numRef>
          </c:val>
          <c:smooth val="0"/>
          <c:extLst>
            <c:ext xmlns:c16="http://schemas.microsoft.com/office/drawing/2014/chart" uri="{C3380CC4-5D6E-409C-BE32-E72D297353CC}">
              <c16:uniqueId val="{00000001-45AB-4940-A5F1-B6D6FF4400B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37.799999999999997</c:v>
                </c:pt>
                <c:pt idx="1">
                  <c:v>37.9</c:v>
                </c:pt>
                <c:pt idx="2">
                  <c:v>40.4</c:v>
                </c:pt>
                <c:pt idx="3">
                  <c:v>57.2</c:v>
                </c:pt>
                <c:pt idx="4">
                  <c:v>37.700000000000003</c:v>
                </c:pt>
              </c:numCache>
            </c:numRef>
          </c:val>
          <c:extLst>
            <c:ext xmlns:c16="http://schemas.microsoft.com/office/drawing/2014/chart" uri="{C3380CC4-5D6E-409C-BE32-E72D297353CC}">
              <c16:uniqueId val="{00000000-F6D9-4C29-93CE-44CF10D52C6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40.299999999999997</c:v>
                </c:pt>
                <c:pt idx="2">
                  <c:v>292.8</c:v>
                </c:pt>
                <c:pt idx="3">
                  <c:v>58.5</c:v>
                </c:pt>
                <c:pt idx="4">
                  <c:v>42.5</c:v>
                </c:pt>
              </c:numCache>
            </c:numRef>
          </c:val>
          <c:smooth val="0"/>
          <c:extLst>
            <c:ext xmlns:c16="http://schemas.microsoft.com/office/drawing/2014/chart" uri="{C3380CC4-5D6E-409C-BE32-E72D297353CC}">
              <c16:uniqueId val="{00000001-F6D9-4C29-93CE-44CF10D52C6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48.5</c:v>
                </c:pt>
                <c:pt idx="1">
                  <c:v>42.2</c:v>
                </c:pt>
                <c:pt idx="2">
                  <c:v>41.2</c:v>
                </c:pt>
                <c:pt idx="3">
                  <c:v>26.4</c:v>
                </c:pt>
                <c:pt idx="4">
                  <c:v>42</c:v>
                </c:pt>
              </c:numCache>
            </c:numRef>
          </c:val>
          <c:extLst>
            <c:ext xmlns:c16="http://schemas.microsoft.com/office/drawing/2014/chart" uri="{C3380CC4-5D6E-409C-BE32-E72D297353CC}">
              <c16:uniqueId val="{00000000-43BF-4D64-95CF-F72E36504A4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19.100000000000001</c:v>
                </c:pt>
                <c:pt idx="2">
                  <c:v>13.3</c:v>
                </c:pt>
                <c:pt idx="3">
                  <c:v>6.4</c:v>
                </c:pt>
                <c:pt idx="4">
                  <c:v>9.4</c:v>
                </c:pt>
              </c:numCache>
            </c:numRef>
          </c:val>
          <c:smooth val="0"/>
          <c:extLst>
            <c:ext xmlns:c16="http://schemas.microsoft.com/office/drawing/2014/chart" uri="{C3380CC4-5D6E-409C-BE32-E72D297353CC}">
              <c16:uniqueId val="{00000001-43BF-4D64-95CF-F72E36504A4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822.4</c:v>
                </c:pt>
                <c:pt idx="1">
                  <c:v>743.6</c:v>
                </c:pt>
                <c:pt idx="2">
                  <c:v>871.8</c:v>
                </c:pt>
                <c:pt idx="3">
                  <c:v>1168.7</c:v>
                </c:pt>
                <c:pt idx="4">
                  <c:v>634.9</c:v>
                </c:pt>
              </c:numCache>
            </c:numRef>
          </c:val>
          <c:extLst>
            <c:ext xmlns:c16="http://schemas.microsoft.com/office/drawing/2014/chart" uri="{C3380CC4-5D6E-409C-BE32-E72D297353CC}">
              <c16:uniqueId val="{00000000-9732-457A-B2A3-093ED864219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43.6</c:v>
                </c:pt>
                <c:pt idx="2">
                  <c:v>11.4</c:v>
                </c:pt>
                <c:pt idx="3">
                  <c:v>92.9</c:v>
                </c:pt>
                <c:pt idx="4">
                  <c:v>51.5</c:v>
                </c:pt>
              </c:numCache>
            </c:numRef>
          </c:val>
          <c:smooth val="0"/>
          <c:extLst>
            <c:ext xmlns:c16="http://schemas.microsoft.com/office/drawing/2014/chart" uri="{C3380CC4-5D6E-409C-BE32-E72D297353CC}">
              <c16:uniqueId val="{00000001-9732-457A-B2A3-093ED864219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F8BE-40FF-A79D-1F715BA06E9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8BE-40FF-A79D-1F715BA06E9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GF15"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row>
    <row r="3" spans="1:387" ht="9.75" customHeight="1" x14ac:dyDescent="0.15">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row>
    <row r="4" spans="1:387" ht="9.75" customHeight="1" x14ac:dyDescent="0.15">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9" t="str">
        <f>データ!H6&amp;"　"&amp;データ!I6</f>
        <v>広島県広島市　湯来ロッジ</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Q7" s="115" t="s">
        <v>2</v>
      </c>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7"/>
      <c r="CF7" s="115" t="s">
        <v>3</v>
      </c>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7"/>
      <c r="DU7" s="118" t="s">
        <v>4</v>
      </c>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t="s">
        <v>5</v>
      </c>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8" t="s">
        <v>6</v>
      </c>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t="s">
        <v>7</v>
      </c>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t="s">
        <v>8</v>
      </c>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3"/>
      <c r="NI7" s="130" t="s">
        <v>9</v>
      </c>
      <c r="NJ7" s="131"/>
      <c r="NK7" s="131"/>
      <c r="NL7" s="131"/>
      <c r="NM7" s="131"/>
      <c r="NN7" s="131"/>
      <c r="NO7" s="131"/>
      <c r="NP7" s="131"/>
      <c r="NQ7" s="131"/>
      <c r="NR7" s="131"/>
      <c r="NS7" s="131"/>
      <c r="NT7" s="131"/>
      <c r="NU7" s="131"/>
      <c r="NV7" s="132"/>
    </row>
    <row r="8" spans="1:387"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観光施設事業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休養宿泊施設</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1">
        <f>データ!S7</f>
        <v>5580</v>
      </c>
      <c r="ID8" s="111"/>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12">
        <f>データ!U7</f>
        <v>48.6</v>
      </c>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3"/>
      <c r="NI8" s="126" t="s">
        <v>10</v>
      </c>
      <c r="NJ8" s="127"/>
      <c r="NK8" s="113" t="s">
        <v>11</v>
      </c>
      <c r="NL8" s="113"/>
      <c r="NM8" s="113"/>
      <c r="NN8" s="113"/>
      <c r="NO8" s="113"/>
      <c r="NP8" s="113"/>
      <c r="NQ8" s="113"/>
      <c r="NR8" s="113"/>
      <c r="NS8" s="113"/>
      <c r="NT8" s="113"/>
      <c r="NU8" s="113"/>
      <c r="NV8" s="114"/>
    </row>
    <row r="9" spans="1:387" ht="18.75" customHeight="1" x14ac:dyDescent="0.15">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115" t="s">
        <v>13</v>
      </c>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7"/>
      <c r="CF9" s="115" t="s">
        <v>14</v>
      </c>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7"/>
      <c r="DU9" s="118" t="s">
        <v>15</v>
      </c>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8" t="s">
        <v>16</v>
      </c>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t="s">
        <v>17</v>
      </c>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t="s">
        <v>18</v>
      </c>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3"/>
      <c r="NI9" s="119" t="s">
        <v>19</v>
      </c>
      <c r="NJ9" s="120"/>
      <c r="NK9" s="121" t="s">
        <v>20</v>
      </c>
      <c r="NL9" s="121"/>
      <c r="NM9" s="121"/>
      <c r="NN9" s="121"/>
      <c r="NO9" s="121"/>
      <c r="NP9" s="121"/>
      <c r="NQ9" s="121"/>
      <c r="NR9" s="121"/>
      <c r="NS9" s="121"/>
      <c r="NT9" s="121"/>
      <c r="NU9" s="121"/>
      <c r="NV9" s="122"/>
    </row>
    <row r="10" spans="1:387" ht="18.75" customHeight="1" x14ac:dyDescent="0.15">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5" t="str">
        <f>データ!P7</f>
        <v>該当数値なし</v>
      </c>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7"/>
      <c r="CF10" s="108">
        <f>データ!Q7</f>
        <v>4929</v>
      </c>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10"/>
      <c r="DU10" s="111">
        <f>データ!R7</f>
        <v>80</v>
      </c>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12">
        <f>データ!W7</f>
        <v>87</v>
      </c>
      <c r="JW10" s="112"/>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99" t="s">
        <v>134</v>
      </c>
      <c r="NJ15" s="100"/>
      <c r="NK15" s="100"/>
      <c r="NL15" s="100"/>
      <c r="NM15" s="100"/>
      <c r="NN15" s="100"/>
      <c r="NO15" s="100"/>
      <c r="NP15" s="100"/>
      <c r="NQ15" s="100"/>
      <c r="NR15" s="100"/>
      <c r="NS15" s="100"/>
      <c r="NT15" s="100"/>
      <c r="NU15" s="100"/>
      <c r="NV15" s="100"/>
      <c r="NW15" s="101"/>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99"/>
      <c r="NJ16" s="100"/>
      <c r="NK16" s="100"/>
      <c r="NL16" s="100"/>
      <c r="NM16" s="100"/>
      <c r="NN16" s="100"/>
      <c r="NO16" s="100"/>
      <c r="NP16" s="100"/>
      <c r="NQ16" s="100"/>
      <c r="NR16" s="100"/>
      <c r="NS16" s="100"/>
      <c r="NT16" s="100"/>
      <c r="NU16" s="100"/>
      <c r="NV16" s="100"/>
      <c r="NW16" s="101"/>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99"/>
      <c r="NJ17" s="100"/>
      <c r="NK17" s="100"/>
      <c r="NL17" s="100"/>
      <c r="NM17" s="100"/>
      <c r="NN17" s="100"/>
      <c r="NO17" s="100"/>
      <c r="NP17" s="100"/>
      <c r="NQ17" s="100"/>
      <c r="NR17" s="100"/>
      <c r="NS17" s="100"/>
      <c r="NT17" s="100"/>
      <c r="NU17" s="100"/>
      <c r="NV17" s="100"/>
      <c r="NW17" s="101"/>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99"/>
      <c r="NJ18" s="100"/>
      <c r="NK18" s="100"/>
      <c r="NL18" s="100"/>
      <c r="NM18" s="100"/>
      <c r="NN18" s="100"/>
      <c r="NO18" s="100"/>
      <c r="NP18" s="100"/>
      <c r="NQ18" s="100"/>
      <c r="NR18" s="100"/>
      <c r="NS18" s="100"/>
      <c r="NT18" s="100"/>
      <c r="NU18" s="100"/>
      <c r="NV18" s="100"/>
      <c r="NW18" s="101"/>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99"/>
      <c r="NJ19" s="100"/>
      <c r="NK19" s="100"/>
      <c r="NL19" s="100"/>
      <c r="NM19" s="100"/>
      <c r="NN19" s="100"/>
      <c r="NO19" s="100"/>
      <c r="NP19" s="100"/>
      <c r="NQ19" s="100"/>
      <c r="NR19" s="100"/>
      <c r="NS19" s="100"/>
      <c r="NT19" s="100"/>
      <c r="NU19" s="100"/>
      <c r="NV19" s="100"/>
      <c r="NW19" s="101"/>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99"/>
      <c r="NJ20" s="100"/>
      <c r="NK20" s="100"/>
      <c r="NL20" s="100"/>
      <c r="NM20" s="100"/>
      <c r="NN20" s="100"/>
      <c r="NO20" s="100"/>
      <c r="NP20" s="100"/>
      <c r="NQ20" s="100"/>
      <c r="NR20" s="100"/>
      <c r="NS20" s="100"/>
      <c r="NT20" s="100"/>
      <c r="NU20" s="100"/>
      <c r="NV20" s="100"/>
      <c r="NW20" s="101"/>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99"/>
      <c r="NJ21" s="100"/>
      <c r="NK21" s="100"/>
      <c r="NL21" s="100"/>
      <c r="NM21" s="100"/>
      <c r="NN21" s="100"/>
      <c r="NO21" s="100"/>
      <c r="NP21" s="100"/>
      <c r="NQ21" s="100"/>
      <c r="NR21" s="100"/>
      <c r="NS21" s="100"/>
      <c r="NT21" s="100"/>
      <c r="NU21" s="100"/>
      <c r="NV21" s="100"/>
      <c r="NW21" s="101"/>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99"/>
      <c r="NJ22" s="100"/>
      <c r="NK22" s="100"/>
      <c r="NL22" s="100"/>
      <c r="NM22" s="100"/>
      <c r="NN22" s="100"/>
      <c r="NO22" s="100"/>
      <c r="NP22" s="100"/>
      <c r="NQ22" s="100"/>
      <c r="NR22" s="100"/>
      <c r="NS22" s="100"/>
      <c r="NT22" s="100"/>
      <c r="NU22" s="100"/>
      <c r="NV22" s="100"/>
      <c r="NW22" s="101"/>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99"/>
      <c r="NJ23" s="100"/>
      <c r="NK23" s="100"/>
      <c r="NL23" s="100"/>
      <c r="NM23" s="100"/>
      <c r="NN23" s="100"/>
      <c r="NO23" s="100"/>
      <c r="NP23" s="100"/>
      <c r="NQ23" s="100"/>
      <c r="NR23" s="100"/>
      <c r="NS23" s="100"/>
      <c r="NT23" s="100"/>
      <c r="NU23" s="100"/>
      <c r="NV23" s="100"/>
      <c r="NW23" s="101"/>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99"/>
      <c r="NJ24" s="100"/>
      <c r="NK24" s="100"/>
      <c r="NL24" s="100"/>
      <c r="NM24" s="100"/>
      <c r="NN24" s="100"/>
      <c r="NO24" s="100"/>
      <c r="NP24" s="100"/>
      <c r="NQ24" s="100"/>
      <c r="NR24" s="100"/>
      <c r="NS24" s="100"/>
      <c r="NT24" s="100"/>
      <c r="NU24" s="100"/>
      <c r="NV24" s="100"/>
      <c r="NW24" s="101"/>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99"/>
      <c r="NJ25" s="100"/>
      <c r="NK25" s="100"/>
      <c r="NL25" s="100"/>
      <c r="NM25" s="100"/>
      <c r="NN25" s="100"/>
      <c r="NO25" s="100"/>
      <c r="NP25" s="100"/>
      <c r="NQ25" s="100"/>
      <c r="NR25" s="100"/>
      <c r="NS25" s="100"/>
      <c r="NT25" s="100"/>
      <c r="NU25" s="100"/>
      <c r="NV25" s="100"/>
      <c r="NW25" s="101"/>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99"/>
      <c r="NJ26" s="100"/>
      <c r="NK26" s="100"/>
      <c r="NL26" s="100"/>
      <c r="NM26" s="100"/>
      <c r="NN26" s="100"/>
      <c r="NO26" s="100"/>
      <c r="NP26" s="100"/>
      <c r="NQ26" s="100"/>
      <c r="NR26" s="100"/>
      <c r="NS26" s="100"/>
      <c r="NT26" s="100"/>
      <c r="NU26" s="100"/>
      <c r="NV26" s="100"/>
      <c r="NW26" s="101"/>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99"/>
      <c r="NJ27" s="100"/>
      <c r="NK27" s="100"/>
      <c r="NL27" s="100"/>
      <c r="NM27" s="100"/>
      <c r="NN27" s="100"/>
      <c r="NO27" s="100"/>
      <c r="NP27" s="100"/>
      <c r="NQ27" s="100"/>
      <c r="NR27" s="100"/>
      <c r="NS27" s="100"/>
      <c r="NT27" s="100"/>
      <c r="NU27" s="100"/>
      <c r="NV27" s="100"/>
      <c r="NW27" s="101"/>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99"/>
      <c r="NJ28" s="100"/>
      <c r="NK28" s="100"/>
      <c r="NL28" s="100"/>
      <c r="NM28" s="100"/>
      <c r="NN28" s="100"/>
      <c r="NO28" s="100"/>
      <c r="NP28" s="100"/>
      <c r="NQ28" s="100"/>
      <c r="NR28" s="100"/>
      <c r="NS28" s="100"/>
      <c r="NT28" s="100"/>
      <c r="NU28" s="100"/>
      <c r="NV28" s="100"/>
      <c r="NW28" s="101"/>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99"/>
      <c r="NJ29" s="100"/>
      <c r="NK29" s="100"/>
      <c r="NL29" s="100"/>
      <c r="NM29" s="100"/>
      <c r="NN29" s="100"/>
      <c r="NO29" s="100"/>
      <c r="NP29" s="100"/>
      <c r="NQ29" s="100"/>
      <c r="NR29" s="100"/>
      <c r="NS29" s="100"/>
      <c r="NT29" s="100"/>
      <c r="NU29" s="100"/>
      <c r="NV29" s="100"/>
      <c r="NW29" s="101"/>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2"/>
      <c r="NJ30" s="103"/>
      <c r="NK30" s="103"/>
      <c r="NL30" s="103"/>
      <c r="NM30" s="103"/>
      <c r="NN30" s="103"/>
      <c r="NO30" s="103"/>
      <c r="NP30" s="103"/>
      <c r="NQ30" s="103"/>
      <c r="NR30" s="103"/>
      <c r="NS30" s="103"/>
      <c r="NT30" s="103"/>
      <c r="NU30" s="103"/>
      <c r="NV30" s="103"/>
      <c r="NW30" s="104"/>
    </row>
    <row r="31" spans="1:387" ht="13.5" customHeight="1" x14ac:dyDescent="0.15">
      <c r="A31" s="2"/>
      <c r="B31" s="9"/>
      <c r="C31" s="2"/>
      <c r="D31" s="2"/>
      <c r="E31" s="2"/>
      <c r="F31" s="2"/>
      <c r="I31" s="69" t="s">
        <v>27</v>
      </c>
      <c r="J31" s="69"/>
      <c r="K31" s="69"/>
      <c r="L31" s="69"/>
      <c r="M31" s="69"/>
      <c r="N31" s="69"/>
      <c r="O31" s="69"/>
      <c r="P31" s="69"/>
      <c r="Q31" s="69"/>
      <c r="R31" s="67">
        <f>データ!Y7</f>
        <v>101.1</v>
      </c>
      <c r="S31" s="67"/>
      <c r="T31" s="67"/>
      <c r="U31" s="67"/>
      <c r="V31" s="67"/>
      <c r="W31" s="67"/>
      <c r="X31" s="67"/>
      <c r="Y31" s="67"/>
      <c r="Z31" s="67"/>
      <c r="AA31" s="67"/>
      <c r="AB31" s="67"/>
      <c r="AC31" s="67"/>
      <c r="AD31" s="67"/>
      <c r="AE31" s="67"/>
      <c r="AF31" s="67">
        <f>データ!Z7</f>
        <v>90.4</v>
      </c>
      <c r="AG31" s="67"/>
      <c r="AH31" s="67"/>
      <c r="AI31" s="67"/>
      <c r="AJ31" s="67"/>
      <c r="AK31" s="67"/>
      <c r="AL31" s="67"/>
      <c r="AM31" s="67"/>
      <c r="AN31" s="67"/>
      <c r="AO31" s="67"/>
      <c r="AP31" s="67"/>
      <c r="AQ31" s="67"/>
      <c r="AR31" s="67"/>
      <c r="AS31" s="67"/>
      <c r="AT31" s="67">
        <f>データ!AA7</f>
        <v>90.1</v>
      </c>
      <c r="AU31" s="67"/>
      <c r="AV31" s="67"/>
      <c r="AW31" s="67"/>
      <c r="AX31" s="67"/>
      <c r="AY31" s="67"/>
      <c r="AZ31" s="67"/>
      <c r="BA31" s="67"/>
      <c r="BB31" s="67"/>
      <c r="BC31" s="67"/>
      <c r="BD31" s="67"/>
      <c r="BE31" s="67"/>
      <c r="BF31" s="67"/>
      <c r="BG31" s="67"/>
      <c r="BH31" s="67">
        <f>データ!AB7</f>
        <v>83.1</v>
      </c>
      <c r="BI31" s="67"/>
      <c r="BJ31" s="67"/>
      <c r="BK31" s="67"/>
      <c r="BL31" s="67"/>
      <c r="BM31" s="67"/>
      <c r="BN31" s="67"/>
      <c r="BO31" s="67"/>
      <c r="BP31" s="67"/>
      <c r="BQ31" s="67"/>
      <c r="BR31" s="67"/>
      <c r="BS31" s="67"/>
      <c r="BT31" s="67"/>
      <c r="BU31" s="67"/>
      <c r="BV31" s="67">
        <f>データ!AC7</f>
        <v>96.2</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9.1999999999999993</v>
      </c>
      <c r="EI31" s="67"/>
      <c r="EJ31" s="67"/>
      <c r="EK31" s="67"/>
      <c r="EL31" s="67"/>
      <c r="EM31" s="67"/>
      <c r="EN31" s="67"/>
      <c r="EO31" s="67"/>
      <c r="EP31" s="67"/>
      <c r="EQ31" s="67"/>
      <c r="ER31" s="67"/>
      <c r="ES31" s="67"/>
      <c r="ET31" s="67"/>
      <c r="EU31" s="67"/>
      <c r="EV31" s="67">
        <f>データ!AM7</f>
        <v>23.6</v>
      </c>
      <c r="EW31" s="67"/>
      <c r="EX31" s="67"/>
      <c r="EY31" s="67"/>
      <c r="EZ31" s="67"/>
      <c r="FA31" s="67"/>
      <c r="FB31" s="67"/>
      <c r="FC31" s="67"/>
      <c r="FD31" s="67"/>
      <c r="FE31" s="67"/>
      <c r="FF31" s="67"/>
      <c r="FG31" s="67"/>
      <c r="FH31" s="67"/>
      <c r="FI31" s="67"/>
      <c r="FJ31" s="67">
        <f>データ!AN7</f>
        <v>8.1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0</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2022</v>
      </c>
      <c r="HW31" s="87"/>
      <c r="HX31" s="87"/>
      <c r="HY31" s="87"/>
      <c r="HZ31" s="87"/>
      <c r="IA31" s="87"/>
      <c r="IB31" s="87"/>
      <c r="IC31" s="87"/>
      <c r="ID31" s="87"/>
      <c r="IE31" s="87"/>
      <c r="IF31" s="87"/>
      <c r="IG31" s="87"/>
      <c r="IH31" s="87"/>
      <c r="II31" s="87"/>
      <c r="IJ31" s="87">
        <f>データ!AX7</f>
        <v>7832</v>
      </c>
      <c r="IK31" s="87"/>
      <c r="IL31" s="87"/>
      <c r="IM31" s="87"/>
      <c r="IN31" s="87"/>
      <c r="IO31" s="87"/>
      <c r="IP31" s="87"/>
      <c r="IQ31" s="87"/>
      <c r="IR31" s="87"/>
      <c r="IS31" s="87"/>
      <c r="IT31" s="87"/>
      <c r="IU31" s="87"/>
      <c r="IV31" s="87"/>
      <c r="IW31" s="87"/>
      <c r="IX31" s="87">
        <f>データ!AY7</f>
        <v>2111</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88.4</v>
      </c>
      <c r="S32" s="67"/>
      <c r="T32" s="67"/>
      <c r="U32" s="67"/>
      <c r="V32" s="67"/>
      <c r="W32" s="67"/>
      <c r="X32" s="67"/>
      <c r="Y32" s="67"/>
      <c r="Z32" s="67"/>
      <c r="AA32" s="67"/>
      <c r="AB32" s="67"/>
      <c r="AC32" s="67"/>
      <c r="AD32" s="67"/>
      <c r="AE32" s="67"/>
      <c r="AF32" s="67">
        <f>データ!AE7</f>
        <v>92.2</v>
      </c>
      <c r="AG32" s="67"/>
      <c r="AH32" s="67"/>
      <c r="AI32" s="67"/>
      <c r="AJ32" s="67"/>
      <c r="AK32" s="67"/>
      <c r="AL32" s="67"/>
      <c r="AM32" s="67"/>
      <c r="AN32" s="67"/>
      <c r="AO32" s="67"/>
      <c r="AP32" s="67"/>
      <c r="AQ32" s="67"/>
      <c r="AR32" s="67"/>
      <c r="AS32" s="67"/>
      <c r="AT32" s="67">
        <f>データ!AF7</f>
        <v>88.4</v>
      </c>
      <c r="AU32" s="67"/>
      <c r="AV32" s="67"/>
      <c r="AW32" s="67"/>
      <c r="AX32" s="67"/>
      <c r="AY32" s="67"/>
      <c r="AZ32" s="67"/>
      <c r="BA32" s="67"/>
      <c r="BB32" s="67"/>
      <c r="BC32" s="67"/>
      <c r="BD32" s="67"/>
      <c r="BE32" s="67"/>
      <c r="BF32" s="67"/>
      <c r="BG32" s="67"/>
      <c r="BH32" s="67">
        <f>データ!AG7</f>
        <v>92.8</v>
      </c>
      <c r="BI32" s="67"/>
      <c r="BJ32" s="67"/>
      <c r="BK32" s="67"/>
      <c r="BL32" s="67"/>
      <c r="BM32" s="67"/>
      <c r="BN32" s="67"/>
      <c r="BO32" s="67"/>
      <c r="BP32" s="67"/>
      <c r="BQ32" s="67"/>
      <c r="BR32" s="67"/>
      <c r="BS32" s="67"/>
      <c r="BT32" s="67"/>
      <c r="BU32" s="67"/>
      <c r="BV32" s="67">
        <f>データ!AH7</f>
        <v>90.5</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18.899999999999999</v>
      </c>
      <c r="DG32" s="67"/>
      <c r="DH32" s="67"/>
      <c r="DI32" s="67"/>
      <c r="DJ32" s="67"/>
      <c r="DK32" s="67"/>
      <c r="DL32" s="67"/>
      <c r="DM32" s="67"/>
      <c r="DN32" s="67"/>
      <c r="DO32" s="67"/>
      <c r="DP32" s="67"/>
      <c r="DQ32" s="67"/>
      <c r="DR32" s="67"/>
      <c r="DS32" s="67"/>
      <c r="DT32" s="67">
        <f>データ!AP7</f>
        <v>19.5</v>
      </c>
      <c r="DU32" s="67"/>
      <c r="DV32" s="67"/>
      <c r="DW32" s="67"/>
      <c r="DX32" s="67"/>
      <c r="DY32" s="67"/>
      <c r="DZ32" s="67"/>
      <c r="EA32" s="67"/>
      <c r="EB32" s="67"/>
      <c r="EC32" s="67"/>
      <c r="ED32" s="67"/>
      <c r="EE32" s="67"/>
      <c r="EF32" s="67"/>
      <c r="EG32" s="67"/>
      <c r="EH32" s="67">
        <f>データ!AQ7</f>
        <v>31.3</v>
      </c>
      <c r="EI32" s="67"/>
      <c r="EJ32" s="67"/>
      <c r="EK32" s="67"/>
      <c r="EL32" s="67"/>
      <c r="EM32" s="67"/>
      <c r="EN32" s="67"/>
      <c r="EO32" s="67"/>
      <c r="EP32" s="67"/>
      <c r="EQ32" s="67"/>
      <c r="ER32" s="67"/>
      <c r="ES32" s="67"/>
      <c r="ET32" s="67"/>
      <c r="EU32" s="67"/>
      <c r="EV32" s="67">
        <f>データ!AR7</f>
        <v>42</v>
      </c>
      <c r="EW32" s="67"/>
      <c r="EX32" s="67"/>
      <c r="EY32" s="67"/>
      <c r="EZ32" s="67"/>
      <c r="FA32" s="67"/>
      <c r="FB32" s="67"/>
      <c r="FC32" s="67"/>
      <c r="FD32" s="67"/>
      <c r="FE32" s="67"/>
      <c r="FF32" s="67"/>
      <c r="FG32" s="67"/>
      <c r="FH32" s="67"/>
      <c r="FI32" s="67"/>
      <c r="FJ32" s="67">
        <f>データ!AS7</f>
        <v>37.9</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8029</v>
      </c>
      <c r="GU32" s="87"/>
      <c r="GV32" s="87"/>
      <c r="GW32" s="87"/>
      <c r="GX32" s="87"/>
      <c r="GY32" s="87"/>
      <c r="GZ32" s="87"/>
      <c r="HA32" s="87"/>
      <c r="HB32" s="87"/>
      <c r="HC32" s="87"/>
      <c r="HD32" s="87"/>
      <c r="HE32" s="87"/>
      <c r="HF32" s="87"/>
      <c r="HG32" s="87"/>
      <c r="HH32" s="87">
        <f>データ!BA7</f>
        <v>3122</v>
      </c>
      <c r="HI32" s="87"/>
      <c r="HJ32" s="87"/>
      <c r="HK32" s="87"/>
      <c r="HL32" s="87"/>
      <c r="HM32" s="87"/>
      <c r="HN32" s="87"/>
      <c r="HO32" s="87"/>
      <c r="HP32" s="87"/>
      <c r="HQ32" s="87"/>
      <c r="HR32" s="87"/>
      <c r="HS32" s="87"/>
      <c r="HT32" s="87"/>
      <c r="HU32" s="87"/>
      <c r="HV32" s="87">
        <f>データ!BB7</f>
        <v>200830</v>
      </c>
      <c r="HW32" s="87"/>
      <c r="HX32" s="87"/>
      <c r="HY32" s="87"/>
      <c r="HZ32" s="87"/>
      <c r="IA32" s="87"/>
      <c r="IB32" s="87"/>
      <c r="IC32" s="87"/>
      <c r="ID32" s="87"/>
      <c r="IE32" s="87"/>
      <c r="IF32" s="87"/>
      <c r="IG32" s="87"/>
      <c r="IH32" s="87"/>
      <c r="II32" s="87"/>
      <c r="IJ32" s="87">
        <f>データ!BC7</f>
        <v>161674</v>
      </c>
      <c r="IK32" s="87"/>
      <c r="IL32" s="87"/>
      <c r="IM32" s="87"/>
      <c r="IN32" s="87"/>
      <c r="IO32" s="87"/>
      <c r="IP32" s="87"/>
      <c r="IQ32" s="87"/>
      <c r="IR32" s="87"/>
      <c r="IS32" s="87"/>
      <c r="IT32" s="87"/>
      <c r="IU32" s="87"/>
      <c r="IV32" s="87"/>
      <c r="IW32" s="87"/>
      <c r="IX32" s="87">
        <f>データ!BD7</f>
        <v>7750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131</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133</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48.5</v>
      </c>
      <c r="S53" s="67"/>
      <c r="T53" s="67"/>
      <c r="U53" s="67"/>
      <c r="V53" s="67"/>
      <c r="W53" s="67"/>
      <c r="X53" s="67"/>
      <c r="Y53" s="67"/>
      <c r="Z53" s="67"/>
      <c r="AA53" s="67"/>
      <c r="AB53" s="67"/>
      <c r="AC53" s="67"/>
      <c r="AD53" s="67"/>
      <c r="AE53" s="67"/>
      <c r="AF53" s="67">
        <f>データ!BG7</f>
        <v>42.2</v>
      </c>
      <c r="AG53" s="67"/>
      <c r="AH53" s="67"/>
      <c r="AI53" s="67"/>
      <c r="AJ53" s="67"/>
      <c r="AK53" s="67"/>
      <c r="AL53" s="67"/>
      <c r="AM53" s="67"/>
      <c r="AN53" s="67"/>
      <c r="AO53" s="67"/>
      <c r="AP53" s="67"/>
      <c r="AQ53" s="67"/>
      <c r="AR53" s="67"/>
      <c r="AS53" s="67"/>
      <c r="AT53" s="67">
        <f>データ!BH7</f>
        <v>41.2</v>
      </c>
      <c r="AU53" s="67"/>
      <c r="AV53" s="67"/>
      <c r="AW53" s="67"/>
      <c r="AX53" s="67"/>
      <c r="AY53" s="67"/>
      <c r="AZ53" s="67"/>
      <c r="BA53" s="67"/>
      <c r="BB53" s="67"/>
      <c r="BC53" s="67"/>
      <c r="BD53" s="67"/>
      <c r="BE53" s="67"/>
      <c r="BF53" s="67"/>
      <c r="BG53" s="67"/>
      <c r="BH53" s="67">
        <f>データ!BI7</f>
        <v>26.4</v>
      </c>
      <c r="BI53" s="67"/>
      <c r="BJ53" s="67"/>
      <c r="BK53" s="67"/>
      <c r="BL53" s="67"/>
      <c r="BM53" s="67"/>
      <c r="BN53" s="67"/>
      <c r="BO53" s="67"/>
      <c r="BP53" s="67"/>
      <c r="BQ53" s="67"/>
      <c r="BR53" s="67"/>
      <c r="BS53" s="67"/>
      <c r="BT53" s="67"/>
      <c r="BU53" s="67"/>
      <c r="BV53" s="67">
        <f>データ!BJ7</f>
        <v>42</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37.799999999999997</v>
      </c>
      <c r="DG53" s="67"/>
      <c r="DH53" s="67"/>
      <c r="DI53" s="67"/>
      <c r="DJ53" s="67"/>
      <c r="DK53" s="67"/>
      <c r="DL53" s="67"/>
      <c r="DM53" s="67"/>
      <c r="DN53" s="67"/>
      <c r="DO53" s="67"/>
      <c r="DP53" s="67"/>
      <c r="DQ53" s="67"/>
      <c r="DR53" s="67"/>
      <c r="DS53" s="67"/>
      <c r="DT53" s="67">
        <f>データ!BR7</f>
        <v>37.9</v>
      </c>
      <c r="DU53" s="67"/>
      <c r="DV53" s="67"/>
      <c r="DW53" s="67"/>
      <c r="DX53" s="67"/>
      <c r="DY53" s="67"/>
      <c r="DZ53" s="67"/>
      <c r="EA53" s="67"/>
      <c r="EB53" s="67"/>
      <c r="EC53" s="67"/>
      <c r="ED53" s="67"/>
      <c r="EE53" s="67"/>
      <c r="EF53" s="67"/>
      <c r="EG53" s="67"/>
      <c r="EH53" s="67">
        <f>データ!BS7</f>
        <v>40.4</v>
      </c>
      <c r="EI53" s="67"/>
      <c r="EJ53" s="67"/>
      <c r="EK53" s="67"/>
      <c r="EL53" s="67"/>
      <c r="EM53" s="67"/>
      <c r="EN53" s="67"/>
      <c r="EO53" s="67"/>
      <c r="EP53" s="67"/>
      <c r="EQ53" s="67"/>
      <c r="ER53" s="67"/>
      <c r="ES53" s="67"/>
      <c r="ET53" s="67"/>
      <c r="EU53" s="67"/>
      <c r="EV53" s="67">
        <f>データ!BT7</f>
        <v>57.2</v>
      </c>
      <c r="EW53" s="67"/>
      <c r="EX53" s="67"/>
      <c r="EY53" s="67"/>
      <c r="EZ53" s="67"/>
      <c r="FA53" s="67"/>
      <c r="FB53" s="67"/>
      <c r="FC53" s="67"/>
      <c r="FD53" s="67"/>
      <c r="FE53" s="67"/>
      <c r="FF53" s="67"/>
      <c r="FG53" s="67"/>
      <c r="FH53" s="67"/>
      <c r="FI53" s="67"/>
      <c r="FJ53" s="67">
        <f>データ!BU7</f>
        <v>37.700000000000003</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-26.3</v>
      </c>
      <c r="GU53" s="67"/>
      <c r="GV53" s="67"/>
      <c r="GW53" s="67"/>
      <c r="GX53" s="67"/>
      <c r="GY53" s="67"/>
      <c r="GZ53" s="67"/>
      <c r="HA53" s="67"/>
      <c r="HB53" s="67"/>
      <c r="HC53" s="67"/>
      <c r="HD53" s="67"/>
      <c r="HE53" s="67"/>
      <c r="HF53" s="67"/>
      <c r="HG53" s="67"/>
      <c r="HH53" s="67">
        <f>データ!CC7</f>
        <v>-10.6</v>
      </c>
      <c r="HI53" s="67"/>
      <c r="HJ53" s="67"/>
      <c r="HK53" s="67"/>
      <c r="HL53" s="67"/>
      <c r="HM53" s="67"/>
      <c r="HN53" s="67"/>
      <c r="HO53" s="67"/>
      <c r="HP53" s="67"/>
      <c r="HQ53" s="67"/>
      <c r="HR53" s="67"/>
      <c r="HS53" s="67"/>
      <c r="HT53" s="67"/>
      <c r="HU53" s="67"/>
      <c r="HV53" s="67">
        <f>データ!CD7</f>
        <v>-23.6</v>
      </c>
      <c r="HW53" s="67"/>
      <c r="HX53" s="67"/>
      <c r="HY53" s="67"/>
      <c r="HZ53" s="67"/>
      <c r="IA53" s="67"/>
      <c r="IB53" s="67"/>
      <c r="IC53" s="67"/>
      <c r="ID53" s="67"/>
      <c r="IE53" s="67"/>
      <c r="IF53" s="67"/>
      <c r="IG53" s="67"/>
      <c r="IH53" s="67"/>
      <c r="II53" s="67"/>
      <c r="IJ53" s="67">
        <f>データ!CE7</f>
        <v>-67.8</v>
      </c>
      <c r="IK53" s="67"/>
      <c r="IL53" s="67"/>
      <c r="IM53" s="67"/>
      <c r="IN53" s="67"/>
      <c r="IO53" s="67"/>
      <c r="IP53" s="67"/>
      <c r="IQ53" s="67"/>
      <c r="IR53" s="67"/>
      <c r="IS53" s="67"/>
      <c r="IT53" s="67"/>
      <c r="IU53" s="67"/>
      <c r="IV53" s="67"/>
      <c r="IW53" s="67"/>
      <c r="IX53" s="67">
        <f>データ!CF7</f>
        <v>-13.8</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17639</v>
      </c>
      <c r="KI53" s="87"/>
      <c r="KJ53" s="87"/>
      <c r="KK53" s="87"/>
      <c r="KL53" s="87"/>
      <c r="KM53" s="87"/>
      <c r="KN53" s="87"/>
      <c r="KO53" s="87"/>
      <c r="KP53" s="87"/>
      <c r="KQ53" s="87"/>
      <c r="KR53" s="87"/>
      <c r="KS53" s="87"/>
      <c r="KT53" s="87"/>
      <c r="KU53" s="87"/>
      <c r="KV53" s="87">
        <f>データ!CN7</f>
        <v>-29969</v>
      </c>
      <c r="KW53" s="87"/>
      <c r="KX53" s="87"/>
      <c r="KY53" s="87"/>
      <c r="KZ53" s="87"/>
      <c r="LA53" s="87"/>
      <c r="LB53" s="87"/>
      <c r="LC53" s="87"/>
      <c r="LD53" s="87"/>
      <c r="LE53" s="87"/>
      <c r="LF53" s="87"/>
      <c r="LG53" s="87"/>
      <c r="LH53" s="87"/>
      <c r="LI53" s="87"/>
      <c r="LJ53" s="87">
        <f>データ!CO7</f>
        <v>-50597</v>
      </c>
      <c r="LK53" s="87"/>
      <c r="LL53" s="87"/>
      <c r="LM53" s="87"/>
      <c r="LN53" s="87"/>
      <c r="LO53" s="87"/>
      <c r="LP53" s="87"/>
      <c r="LQ53" s="87"/>
      <c r="LR53" s="87"/>
      <c r="LS53" s="87"/>
      <c r="LT53" s="87"/>
      <c r="LU53" s="87"/>
      <c r="LV53" s="87"/>
      <c r="LW53" s="87"/>
      <c r="LX53" s="87">
        <f>データ!CP7</f>
        <v>-103356</v>
      </c>
      <c r="LY53" s="87"/>
      <c r="LZ53" s="87"/>
      <c r="MA53" s="87"/>
      <c r="MB53" s="87"/>
      <c r="MC53" s="87"/>
      <c r="MD53" s="87"/>
      <c r="ME53" s="87"/>
      <c r="MF53" s="87"/>
      <c r="MG53" s="87"/>
      <c r="MH53" s="87"/>
      <c r="MI53" s="87"/>
      <c r="MJ53" s="87"/>
      <c r="MK53" s="87"/>
      <c r="ML53" s="87">
        <f>データ!CQ7</f>
        <v>-38080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15.7</v>
      </c>
      <c r="S54" s="67"/>
      <c r="T54" s="67"/>
      <c r="U54" s="67"/>
      <c r="V54" s="67"/>
      <c r="W54" s="67"/>
      <c r="X54" s="67"/>
      <c r="Y54" s="67"/>
      <c r="Z54" s="67"/>
      <c r="AA54" s="67"/>
      <c r="AB54" s="67"/>
      <c r="AC54" s="67"/>
      <c r="AD54" s="67"/>
      <c r="AE54" s="67"/>
      <c r="AF54" s="67">
        <f>データ!BL7</f>
        <v>19.100000000000001</v>
      </c>
      <c r="AG54" s="67"/>
      <c r="AH54" s="67"/>
      <c r="AI54" s="67"/>
      <c r="AJ54" s="67"/>
      <c r="AK54" s="67"/>
      <c r="AL54" s="67"/>
      <c r="AM54" s="67"/>
      <c r="AN54" s="67"/>
      <c r="AO54" s="67"/>
      <c r="AP54" s="67"/>
      <c r="AQ54" s="67"/>
      <c r="AR54" s="67"/>
      <c r="AS54" s="67"/>
      <c r="AT54" s="67">
        <f>データ!BM7</f>
        <v>13.3</v>
      </c>
      <c r="AU54" s="67"/>
      <c r="AV54" s="67"/>
      <c r="AW54" s="67"/>
      <c r="AX54" s="67"/>
      <c r="AY54" s="67"/>
      <c r="AZ54" s="67"/>
      <c r="BA54" s="67"/>
      <c r="BB54" s="67"/>
      <c r="BC54" s="67"/>
      <c r="BD54" s="67"/>
      <c r="BE54" s="67"/>
      <c r="BF54" s="67"/>
      <c r="BG54" s="67"/>
      <c r="BH54" s="67">
        <f>データ!BN7</f>
        <v>6.4</v>
      </c>
      <c r="BI54" s="67"/>
      <c r="BJ54" s="67"/>
      <c r="BK54" s="67"/>
      <c r="BL54" s="67"/>
      <c r="BM54" s="67"/>
      <c r="BN54" s="67"/>
      <c r="BO54" s="67"/>
      <c r="BP54" s="67"/>
      <c r="BQ54" s="67"/>
      <c r="BR54" s="67"/>
      <c r="BS54" s="67"/>
      <c r="BT54" s="67"/>
      <c r="BU54" s="67"/>
      <c r="BV54" s="67">
        <f>データ!BO7</f>
        <v>9.4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36.1</v>
      </c>
      <c r="DG54" s="67"/>
      <c r="DH54" s="67"/>
      <c r="DI54" s="67"/>
      <c r="DJ54" s="67"/>
      <c r="DK54" s="67"/>
      <c r="DL54" s="67"/>
      <c r="DM54" s="67"/>
      <c r="DN54" s="67"/>
      <c r="DO54" s="67"/>
      <c r="DP54" s="67"/>
      <c r="DQ54" s="67"/>
      <c r="DR54" s="67"/>
      <c r="DS54" s="67"/>
      <c r="DT54" s="67">
        <f>データ!BW7</f>
        <v>40.299999999999997</v>
      </c>
      <c r="DU54" s="67"/>
      <c r="DV54" s="67"/>
      <c r="DW54" s="67"/>
      <c r="DX54" s="67"/>
      <c r="DY54" s="67"/>
      <c r="DZ54" s="67"/>
      <c r="EA54" s="67"/>
      <c r="EB54" s="67"/>
      <c r="EC54" s="67"/>
      <c r="ED54" s="67"/>
      <c r="EE54" s="67"/>
      <c r="EF54" s="67"/>
      <c r="EG54" s="67"/>
      <c r="EH54" s="67">
        <f>データ!BX7</f>
        <v>292.8</v>
      </c>
      <c r="EI54" s="67"/>
      <c r="EJ54" s="67"/>
      <c r="EK54" s="67"/>
      <c r="EL54" s="67"/>
      <c r="EM54" s="67"/>
      <c r="EN54" s="67"/>
      <c r="EO54" s="67"/>
      <c r="EP54" s="67"/>
      <c r="EQ54" s="67"/>
      <c r="ER54" s="67"/>
      <c r="ES54" s="67"/>
      <c r="ET54" s="67"/>
      <c r="EU54" s="67"/>
      <c r="EV54" s="67">
        <f>データ!BY7</f>
        <v>58.5</v>
      </c>
      <c r="EW54" s="67"/>
      <c r="EX54" s="67"/>
      <c r="EY54" s="67"/>
      <c r="EZ54" s="67"/>
      <c r="FA54" s="67"/>
      <c r="FB54" s="67"/>
      <c r="FC54" s="67"/>
      <c r="FD54" s="67"/>
      <c r="FE54" s="67"/>
      <c r="FF54" s="67"/>
      <c r="FG54" s="67"/>
      <c r="FH54" s="67"/>
      <c r="FI54" s="67"/>
      <c r="FJ54" s="67">
        <f>データ!BZ7</f>
        <v>42.5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-56.5</v>
      </c>
      <c r="GU54" s="67"/>
      <c r="GV54" s="67"/>
      <c r="GW54" s="67"/>
      <c r="GX54" s="67"/>
      <c r="GY54" s="67"/>
      <c r="GZ54" s="67"/>
      <c r="HA54" s="67"/>
      <c r="HB54" s="67"/>
      <c r="HC54" s="67"/>
      <c r="HD54" s="67"/>
      <c r="HE54" s="67"/>
      <c r="HF54" s="67"/>
      <c r="HG54" s="67"/>
      <c r="HH54" s="67">
        <f>データ!CH7</f>
        <v>-19.8</v>
      </c>
      <c r="HI54" s="67"/>
      <c r="HJ54" s="67"/>
      <c r="HK54" s="67"/>
      <c r="HL54" s="67"/>
      <c r="HM54" s="67"/>
      <c r="HN54" s="67"/>
      <c r="HO54" s="67"/>
      <c r="HP54" s="67"/>
      <c r="HQ54" s="67"/>
      <c r="HR54" s="67"/>
      <c r="HS54" s="67"/>
      <c r="HT54" s="67"/>
      <c r="HU54" s="67"/>
      <c r="HV54" s="67">
        <f>データ!CI7</f>
        <v>-73</v>
      </c>
      <c r="HW54" s="67"/>
      <c r="HX54" s="67"/>
      <c r="HY54" s="67"/>
      <c r="HZ54" s="67"/>
      <c r="IA54" s="67"/>
      <c r="IB54" s="67"/>
      <c r="IC54" s="67"/>
      <c r="ID54" s="67"/>
      <c r="IE54" s="67"/>
      <c r="IF54" s="67"/>
      <c r="IG54" s="67"/>
      <c r="IH54" s="67"/>
      <c r="II54" s="67"/>
      <c r="IJ54" s="67">
        <f>データ!CJ7</f>
        <v>-61.8</v>
      </c>
      <c r="IK54" s="67"/>
      <c r="IL54" s="67"/>
      <c r="IM54" s="67"/>
      <c r="IN54" s="67"/>
      <c r="IO54" s="67"/>
      <c r="IP54" s="67"/>
      <c r="IQ54" s="67"/>
      <c r="IR54" s="67"/>
      <c r="IS54" s="67"/>
      <c r="IT54" s="67"/>
      <c r="IU54" s="67"/>
      <c r="IV54" s="67"/>
      <c r="IW54" s="67"/>
      <c r="IX54" s="67">
        <f>データ!CK7</f>
        <v>-25.8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-14463</v>
      </c>
      <c r="KI54" s="83"/>
      <c r="KJ54" s="83"/>
      <c r="KK54" s="83"/>
      <c r="KL54" s="83"/>
      <c r="KM54" s="83"/>
      <c r="KN54" s="83"/>
      <c r="KO54" s="83"/>
      <c r="KP54" s="83"/>
      <c r="KQ54" s="83"/>
      <c r="KR54" s="83"/>
      <c r="KS54" s="83"/>
      <c r="KT54" s="83"/>
      <c r="KU54" s="84"/>
      <c r="KV54" s="82">
        <f>データ!CS7</f>
        <v>-18007</v>
      </c>
      <c r="KW54" s="83"/>
      <c r="KX54" s="83"/>
      <c r="KY54" s="83"/>
      <c r="KZ54" s="83"/>
      <c r="LA54" s="83"/>
      <c r="LB54" s="83"/>
      <c r="LC54" s="83"/>
      <c r="LD54" s="83"/>
      <c r="LE54" s="83"/>
      <c r="LF54" s="83"/>
      <c r="LG54" s="83"/>
      <c r="LH54" s="83"/>
      <c r="LI54" s="84"/>
      <c r="LJ54" s="82">
        <f>データ!CT7</f>
        <v>-27446</v>
      </c>
      <c r="LK54" s="83"/>
      <c r="LL54" s="83"/>
      <c r="LM54" s="83"/>
      <c r="LN54" s="83"/>
      <c r="LO54" s="83"/>
      <c r="LP54" s="83"/>
      <c r="LQ54" s="83"/>
      <c r="LR54" s="83"/>
      <c r="LS54" s="83"/>
      <c r="LT54" s="83"/>
      <c r="LU54" s="83"/>
      <c r="LV54" s="83"/>
      <c r="LW54" s="84"/>
      <c r="LX54" s="82">
        <f>データ!CU7</f>
        <v>-15708</v>
      </c>
      <c r="LY54" s="83"/>
      <c r="LZ54" s="83"/>
      <c r="MA54" s="83"/>
      <c r="MB54" s="83"/>
      <c r="MC54" s="83"/>
      <c r="MD54" s="83"/>
      <c r="ME54" s="83"/>
      <c r="MF54" s="83"/>
      <c r="MG54" s="83"/>
      <c r="MH54" s="83"/>
      <c r="MI54" s="83"/>
      <c r="MJ54" s="83"/>
      <c r="MK54" s="84"/>
      <c r="ML54" s="82">
        <f>データ!CV7</f>
        <v>-15228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132</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677223</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822.4</v>
      </c>
      <c r="KI77" s="67"/>
      <c r="KJ77" s="67"/>
      <c r="KK77" s="67"/>
      <c r="KL77" s="67"/>
      <c r="KM77" s="67"/>
      <c r="KN77" s="67"/>
      <c r="KO77" s="67"/>
      <c r="KP77" s="67"/>
      <c r="KQ77" s="67"/>
      <c r="KR77" s="67"/>
      <c r="KS77" s="67"/>
      <c r="KT77" s="67"/>
      <c r="KU77" s="67"/>
      <c r="KV77" s="67">
        <f>データ!DW7</f>
        <v>743.6</v>
      </c>
      <c r="KW77" s="67"/>
      <c r="KX77" s="67"/>
      <c r="KY77" s="67"/>
      <c r="KZ77" s="67"/>
      <c r="LA77" s="67"/>
      <c r="LB77" s="67"/>
      <c r="LC77" s="67"/>
      <c r="LD77" s="67"/>
      <c r="LE77" s="67"/>
      <c r="LF77" s="67"/>
      <c r="LG77" s="67"/>
      <c r="LH77" s="67"/>
      <c r="LI77" s="67"/>
      <c r="LJ77" s="67">
        <f>データ!DX7</f>
        <v>871.8</v>
      </c>
      <c r="LK77" s="67"/>
      <c r="LL77" s="67"/>
      <c r="LM77" s="67"/>
      <c r="LN77" s="67"/>
      <c r="LO77" s="67"/>
      <c r="LP77" s="67"/>
      <c r="LQ77" s="67"/>
      <c r="LR77" s="67"/>
      <c r="LS77" s="67"/>
      <c r="LT77" s="67"/>
      <c r="LU77" s="67"/>
      <c r="LV77" s="67"/>
      <c r="LW77" s="67"/>
      <c r="LX77" s="67">
        <f>データ!DY7</f>
        <v>1168.7</v>
      </c>
      <c r="LY77" s="67"/>
      <c r="LZ77" s="67"/>
      <c r="MA77" s="67"/>
      <c r="MB77" s="67"/>
      <c r="MC77" s="67"/>
      <c r="MD77" s="67"/>
      <c r="ME77" s="67"/>
      <c r="MF77" s="67"/>
      <c r="MG77" s="67"/>
      <c r="MH77" s="67"/>
      <c r="MI77" s="67"/>
      <c r="MJ77" s="67"/>
      <c r="MK77" s="67"/>
      <c r="ML77" s="67">
        <f>データ!DZ7</f>
        <v>634.9</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35.6</v>
      </c>
      <c r="KI78" s="67"/>
      <c r="KJ78" s="67"/>
      <c r="KK78" s="67"/>
      <c r="KL78" s="67"/>
      <c r="KM78" s="67"/>
      <c r="KN78" s="67"/>
      <c r="KO78" s="67"/>
      <c r="KP78" s="67"/>
      <c r="KQ78" s="67"/>
      <c r="KR78" s="67"/>
      <c r="KS78" s="67"/>
      <c r="KT78" s="67"/>
      <c r="KU78" s="67"/>
      <c r="KV78" s="67">
        <f>データ!EB7</f>
        <v>43.6</v>
      </c>
      <c r="KW78" s="67"/>
      <c r="KX78" s="67"/>
      <c r="KY78" s="67"/>
      <c r="KZ78" s="67"/>
      <c r="LA78" s="67"/>
      <c r="LB78" s="67"/>
      <c r="LC78" s="67"/>
      <c r="LD78" s="67"/>
      <c r="LE78" s="67"/>
      <c r="LF78" s="67"/>
      <c r="LG78" s="67"/>
      <c r="LH78" s="67"/>
      <c r="LI78" s="67"/>
      <c r="LJ78" s="67">
        <f>データ!EC7</f>
        <v>11.4</v>
      </c>
      <c r="LK78" s="67"/>
      <c r="LL78" s="67"/>
      <c r="LM78" s="67"/>
      <c r="LN78" s="67"/>
      <c r="LO78" s="67"/>
      <c r="LP78" s="67"/>
      <c r="LQ78" s="67"/>
      <c r="LR78" s="67"/>
      <c r="LS78" s="67"/>
      <c r="LT78" s="67"/>
      <c r="LU78" s="67"/>
      <c r="LV78" s="67"/>
      <c r="LW78" s="67"/>
      <c r="LX78" s="67">
        <f>データ!ED7</f>
        <v>92.9</v>
      </c>
      <c r="LY78" s="67"/>
      <c r="LZ78" s="67"/>
      <c r="MA78" s="67"/>
      <c r="MB78" s="67"/>
      <c r="MC78" s="67"/>
      <c r="MD78" s="67"/>
      <c r="ME78" s="67"/>
      <c r="MF78" s="67"/>
      <c r="MG78" s="67"/>
      <c r="MH78" s="67"/>
      <c r="MI78" s="67"/>
      <c r="MJ78" s="67"/>
      <c r="MK78" s="67"/>
      <c r="ML78" s="67">
        <f>データ!EE7</f>
        <v>51.5</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JSSozky2h7eGA4Bq9g5yGHbdVX0ocZbF9HGNkHwvxrX2yeq2SUXw1oFN4gh9nO+AWyltlr+FqzRsRODdbQRCsw==" saltValue="yh7Mdnin3aqkUDuHdDSt3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40" t="s">
        <v>58</v>
      </c>
      <c r="I3" s="141"/>
      <c r="J3" s="141"/>
      <c r="K3" s="141"/>
      <c r="L3" s="141"/>
      <c r="M3" s="141"/>
      <c r="N3" s="141"/>
      <c r="O3" s="141"/>
      <c r="P3" s="141"/>
      <c r="Q3" s="141"/>
      <c r="R3" s="141"/>
      <c r="S3" s="141"/>
      <c r="T3" s="141"/>
      <c r="U3" s="141"/>
      <c r="V3" s="141"/>
      <c r="W3" s="141"/>
      <c r="X3" s="141"/>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42"/>
      <c r="I4" s="143"/>
      <c r="J4" s="143"/>
      <c r="K4" s="143"/>
      <c r="L4" s="143"/>
      <c r="M4" s="143"/>
      <c r="N4" s="143"/>
      <c r="O4" s="143"/>
      <c r="P4" s="143"/>
      <c r="Q4" s="143"/>
      <c r="R4" s="143"/>
      <c r="S4" s="143"/>
      <c r="T4" s="143"/>
      <c r="U4" s="143"/>
      <c r="V4" s="143"/>
      <c r="W4" s="143"/>
      <c r="X4" s="143"/>
      <c r="Y4" s="135" t="s">
        <v>63</v>
      </c>
      <c r="Z4" s="136"/>
      <c r="AA4" s="136"/>
      <c r="AB4" s="136"/>
      <c r="AC4" s="136"/>
      <c r="AD4" s="136"/>
      <c r="AE4" s="136"/>
      <c r="AF4" s="136"/>
      <c r="AG4" s="136"/>
      <c r="AH4" s="136"/>
      <c r="AI4" s="137"/>
      <c r="AJ4" s="133" t="s">
        <v>64</v>
      </c>
      <c r="AK4" s="133"/>
      <c r="AL4" s="133"/>
      <c r="AM4" s="133"/>
      <c r="AN4" s="133"/>
      <c r="AO4" s="133"/>
      <c r="AP4" s="133"/>
      <c r="AQ4" s="133"/>
      <c r="AR4" s="133"/>
      <c r="AS4" s="133"/>
      <c r="AT4" s="133"/>
      <c r="AU4" s="134" t="s">
        <v>65</v>
      </c>
      <c r="AV4" s="133"/>
      <c r="AW4" s="133"/>
      <c r="AX4" s="133"/>
      <c r="AY4" s="133"/>
      <c r="AZ4" s="133"/>
      <c r="BA4" s="133"/>
      <c r="BB4" s="133"/>
      <c r="BC4" s="133"/>
      <c r="BD4" s="133"/>
      <c r="BE4" s="133"/>
      <c r="BF4" s="135" t="s">
        <v>66</v>
      </c>
      <c r="BG4" s="136"/>
      <c r="BH4" s="136"/>
      <c r="BI4" s="136"/>
      <c r="BJ4" s="136"/>
      <c r="BK4" s="136"/>
      <c r="BL4" s="136"/>
      <c r="BM4" s="136"/>
      <c r="BN4" s="136"/>
      <c r="BO4" s="136"/>
      <c r="BP4" s="137"/>
      <c r="BQ4" s="133" t="s">
        <v>67</v>
      </c>
      <c r="BR4" s="133"/>
      <c r="BS4" s="133"/>
      <c r="BT4" s="133"/>
      <c r="BU4" s="133"/>
      <c r="BV4" s="133"/>
      <c r="BW4" s="133"/>
      <c r="BX4" s="133"/>
      <c r="BY4" s="133"/>
      <c r="BZ4" s="133"/>
      <c r="CA4" s="133"/>
      <c r="CB4" s="134"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5" t="s">
        <v>70</v>
      </c>
      <c r="CY4" s="136"/>
      <c r="CZ4" s="136"/>
      <c r="DA4" s="136"/>
      <c r="DB4" s="136"/>
      <c r="DC4" s="136"/>
      <c r="DD4" s="136"/>
      <c r="DE4" s="136"/>
      <c r="DF4" s="136"/>
      <c r="DG4" s="136"/>
      <c r="DH4" s="137"/>
      <c r="DI4" s="138" t="s">
        <v>71</v>
      </c>
      <c r="DJ4" s="138"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9"/>
      <c r="DJ5" s="139"/>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101</v>
      </c>
      <c r="EH5" s="42" t="s">
        <v>102</v>
      </c>
      <c r="EI5" s="42" t="s">
        <v>103</v>
      </c>
      <c r="EJ5" s="42" t="s">
        <v>104</v>
      </c>
      <c r="EK5" s="42" t="s">
        <v>105</v>
      </c>
      <c r="EL5" s="42" t="s">
        <v>106</v>
      </c>
      <c r="EM5" s="42" t="s">
        <v>107</v>
      </c>
      <c r="EN5" s="42" t="s">
        <v>108</v>
      </c>
      <c r="EO5" s="42" t="s">
        <v>109</v>
      </c>
      <c r="EP5" s="42" t="s">
        <v>110</v>
      </c>
    </row>
    <row r="6" spans="1:146" s="52" customFormat="1" x14ac:dyDescent="0.15">
      <c r="A6" s="28" t="s">
        <v>111</v>
      </c>
      <c r="B6" s="43">
        <f>B8</f>
        <v>2022</v>
      </c>
      <c r="C6" s="43">
        <f t="shared" ref="C6:X6" si="2">C8</f>
        <v>341002</v>
      </c>
      <c r="D6" s="43">
        <f t="shared" si="2"/>
        <v>47</v>
      </c>
      <c r="E6" s="43">
        <f t="shared" si="2"/>
        <v>11</v>
      </c>
      <c r="F6" s="43">
        <f t="shared" si="2"/>
        <v>1</v>
      </c>
      <c r="G6" s="43">
        <f t="shared" si="2"/>
        <v>2</v>
      </c>
      <c r="H6" s="43" t="str">
        <f>SUBSTITUTE(H8,"　","")</f>
        <v>広島県広島市</v>
      </c>
      <c r="I6" s="43" t="str">
        <f t="shared" si="2"/>
        <v>湯来ロッジ</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4929</v>
      </c>
      <c r="R6" s="46">
        <f t="shared" si="2"/>
        <v>80</v>
      </c>
      <c r="S6" s="47">
        <f t="shared" si="2"/>
        <v>5580</v>
      </c>
      <c r="T6" s="48" t="str">
        <f t="shared" si="2"/>
        <v>利用料金制</v>
      </c>
      <c r="U6" s="44">
        <f t="shared" si="2"/>
        <v>48.6</v>
      </c>
      <c r="V6" s="48" t="str">
        <f t="shared" si="2"/>
        <v>有</v>
      </c>
      <c r="W6" s="49">
        <f t="shared" si="2"/>
        <v>87</v>
      </c>
      <c r="X6" s="48" t="str">
        <f t="shared" si="2"/>
        <v>有</v>
      </c>
      <c r="Y6" s="50">
        <f>IF(Y8="-",NA(),Y8)</f>
        <v>101.1</v>
      </c>
      <c r="Z6" s="50">
        <f t="shared" ref="Z6:AH6" si="3">IF(Z8="-",NA(),Z8)</f>
        <v>90.4</v>
      </c>
      <c r="AA6" s="50">
        <f t="shared" si="3"/>
        <v>90.1</v>
      </c>
      <c r="AB6" s="50">
        <f t="shared" si="3"/>
        <v>83.1</v>
      </c>
      <c r="AC6" s="50">
        <f t="shared" si="3"/>
        <v>96.2</v>
      </c>
      <c r="AD6" s="50">
        <f t="shared" si="3"/>
        <v>88.4</v>
      </c>
      <c r="AE6" s="50">
        <f t="shared" si="3"/>
        <v>92.2</v>
      </c>
      <c r="AF6" s="50">
        <f t="shared" si="3"/>
        <v>88.4</v>
      </c>
      <c r="AG6" s="50">
        <f t="shared" si="3"/>
        <v>92.8</v>
      </c>
      <c r="AH6" s="50">
        <f t="shared" si="3"/>
        <v>90.5</v>
      </c>
      <c r="AI6" s="50" t="str">
        <f>IF(AI8="-","【-】","【"&amp;SUBSTITUTE(TEXT(AI8,"#,##0.0"),"-","△")&amp;"】")</f>
        <v>【115.2】</v>
      </c>
      <c r="AJ6" s="50">
        <f>IF(AJ8="-",NA(),AJ8)</f>
        <v>0</v>
      </c>
      <c r="AK6" s="50">
        <f t="shared" ref="AK6:AS6" si="4">IF(AK8="-",NA(),AK8)</f>
        <v>0</v>
      </c>
      <c r="AL6" s="50">
        <f t="shared" si="4"/>
        <v>9.1999999999999993</v>
      </c>
      <c r="AM6" s="50">
        <f t="shared" si="4"/>
        <v>23.6</v>
      </c>
      <c r="AN6" s="50">
        <f t="shared" si="4"/>
        <v>8.1</v>
      </c>
      <c r="AO6" s="50">
        <f t="shared" si="4"/>
        <v>18.899999999999999</v>
      </c>
      <c r="AP6" s="50">
        <f t="shared" si="4"/>
        <v>19.5</v>
      </c>
      <c r="AQ6" s="50">
        <f t="shared" si="4"/>
        <v>31.3</v>
      </c>
      <c r="AR6" s="50">
        <f t="shared" si="4"/>
        <v>42</v>
      </c>
      <c r="AS6" s="50">
        <f t="shared" si="4"/>
        <v>37.9</v>
      </c>
      <c r="AT6" s="50" t="str">
        <f>IF(AT8="-","【-】","【"&amp;SUBSTITUTE(TEXT(AT8,"#,##0.0"),"-","△")&amp;"】")</f>
        <v>【26.4】</v>
      </c>
      <c r="AU6" s="45">
        <f>IF(AU8="-",NA(),AU8)</f>
        <v>0</v>
      </c>
      <c r="AV6" s="45">
        <f t="shared" ref="AV6:BD6" si="5">IF(AV8="-",NA(),AV8)</f>
        <v>0</v>
      </c>
      <c r="AW6" s="45">
        <f t="shared" si="5"/>
        <v>2022</v>
      </c>
      <c r="AX6" s="45">
        <f t="shared" si="5"/>
        <v>7832</v>
      </c>
      <c r="AY6" s="45">
        <f t="shared" si="5"/>
        <v>2111</v>
      </c>
      <c r="AZ6" s="45">
        <f t="shared" si="5"/>
        <v>8029</v>
      </c>
      <c r="BA6" s="45">
        <f t="shared" si="5"/>
        <v>3122</v>
      </c>
      <c r="BB6" s="45">
        <f t="shared" si="5"/>
        <v>200830</v>
      </c>
      <c r="BC6" s="45">
        <f t="shared" si="5"/>
        <v>161674</v>
      </c>
      <c r="BD6" s="45">
        <f t="shared" si="5"/>
        <v>7750</v>
      </c>
      <c r="BE6" s="45" t="str">
        <f>IF(BE8="-","【-】","【"&amp;SUBSTITUTE(TEXT(BE8,"#,##0"),"-","△")&amp;"】")</f>
        <v>【73,677】</v>
      </c>
      <c r="BF6" s="50">
        <f>IF(BF8="-",NA(),BF8)</f>
        <v>48.5</v>
      </c>
      <c r="BG6" s="50">
        <f t="shared" ref="BG6:BO6" si="6">IF(BG8="-",NA(),BG8)</f>
        <v>42.2</v>
      </c>
      <c r="BH6" s="50">
        <f t="shared" si="6"/>
        <v>41.2</v>
      </c>
      <c r="BI6" s="50">
        <f t="shared" si="6"/>
        <v>26.4</v>
      </c>
      <c r="BJ6" s="50">
        <f t="shared" si="6"/>
        <v>42</v>
      </c>
      <c r="BK6" s="50">
        <f t="shared" si="6"/>
        <v>15.7</v>
      </c>
      <c r="BL6" s="50">
        <f t="shared" si="6"/>
        <v>19.100000000000001</v>
      </c>
      <c r="BM6" s="50">
        <f t="shared" si="6"/>
        <v>13.3</v>
      </c>
      <c r="BN6" s="50">
        <f t="shared" si="6"/>
        <v>6.4</v>
      </c>
      <c r="BO6" s="50">
        <f t="shared" si="6"/>
        <v>9.4</v>
      </c>
      <c r="BP6" s="50" t="str">
        <f>IF(BP8="-","【-】","【"&amp;SUBSTITUTE(TEXT(BP8,"#,##0.0"),"-","△")&amp;"】")</f>
        <v>【16.8】</v>
      </c>
      <c r="BQ6" s="50">
        <f>IF(BQ8="-",NA(),BQ8)</f>
        <v>37.799999999999997</v>
      </c>
      <c r="BR6" s="50">
        <f t="shared" ref="BR6:BZ6" si="7">IF(BR8="-",NA(),BR8)</f>
        <v>37.9</v>
      </c>
      <c r="BS6" s="50">
        <f t="shared" si="7"/>
        <v>40.4</v>
      </c>
      <c r="BT6" s="50">
        <f t="shared" si="7"/>
        <v>57.2</v>
      </c>
      <c r="BU6" s="50">
        <f t="shared" si="7"/>
        <v>37.700000000000003</v>
      </c>
      <c r="BV6" s="50">
        <f t="shared" si="7"/>
        <v>36.1</v>
      </c>
      <c r="BW6" s="50">
        <f t="shared" si="7"/>
        <v>40.299999999999997</v>
      </c>
      <c r="BX6" s="50">
        <f t="shared" si="7"/>
        <v>292.8</v>
      </c>
      <c r="BY6" s="50">
        <f t="shared" si="7"/>
        <v>58.5</v>
      </c>
      <c r="BZ6" s="50">
        <f t="shared" si="7"/>
        <v>42.5</v>
      </c>
      <c r="CA6" s="50" t="str">
        <f>IF(CA8="-","【-】","【"&amp;SUBSTITUTE(TEXT(CA8,"#,##0.0"),"-","△")&amp;"】")</f>
        <v>【109.1】</v>
      </c>
      <c r="CB6" s="50">
        <f>IF(CB8="-",NA(),CB8)</f>
        <v>-26.3</v>
      </c>
      <c r="CC6" s="50">
        <f t="shared" ref="CC6:CK6" si="8">IF(CC8="-",NA(),CC8)</f>
        <v>-10.6</v>
      </c>
      <c r="CD6" s="50">
        <f t="shared" si="8"/>
        <v>-23.6</v>
      </c>
      <c r="CE6" s="50">
        <f t="shared" si="8"/>
        <v>-67.8</v>
      </c>
      <c r="CF6" s="50">
        <f t="shared" si="8"/>
        <v>-13.8</v>
      </c>
      <c r="CG6" s="50">
        <f t="shared" si="8"/>
        <v>-56.5</v>
      </c>
      <c r="CH6" s="50">
        <f t="shared" si="8"/>
        <v>-19.8</v>
      </c>
      <c r="CI6" s="50">
        <f t="shared" si="8"/>
        <v>-73</v>
      </c>
      <c r="CJ6" s="50">
        <f t="shared" si="8"/>
        <v>-61.8</v>
      </c>
      <c r="CK6" s="50">
        <f t="shared" si="8"/>
        <v>-25.8</v>
      </c>
      <c r="CL6" s="50" t="str">
        <f>IF(CL8="-","【-】","【"&amp;SUBSTITUTE(TEXT(CL8,"#,##0.0"),"-","△")&amp;"】")</f>
        <v>【△42.8】</v>
      </c>
      <c r="CM6" s="45">
        <f>IF(CM8="-",NA(),CM8)</f>
        <v>17639</v>
      </c>
      <c r="CN6" s="45">
        <f t="shared" ref="CN6:CV6" si="9">IF(CN8="-",NA(),CN8)</f>
        <v>-29969</v>
      </c>
      <c r="CO6" s="45">
        <f t="shared" si="9"/>
        <v>-50597</v>
      </c>
      <c r="CP6" s="45">
        <f t="shared" si="9"/>
        <v>-103356</v>
      </c>
      <c r="CQ6" s="45">
        <f t="shared" si="9"/>
        <v>-38080</v>
      </c>
      <c r="CR6" s="45">
        <f t="shared" si="9"/>
        <v>-14463</v>
      </c>
      <c r="CS6" s="45">
        <f t="shared" si="9"/>
        <v>-18007</v>
      </c>
      <c r="CT6" s="45">
        <f t="shared" si="9"/>
        <v>-27446</v>
      </c>
      <c r="CU6" s="45">
        <f t="shared" si="9"/>
        <v>-15708</v>
      </c>
      <c r="CV6" s="45">
        <f t="shared" si="9"/>
        <v>-15228</v>
      </c>
      <c r="CW6" s="45" t="str">
        <f>IF(CW8="-","【-】","【"&amp;SUBSTITUTE(TEXT(CW8,"#,##0"),"-","△")&amp;"】")</f>
        <v>【△15,718】</v>
      </c>
      <c r="CX6" s="50"/>
      <c r="CY6" s="50"/>
      <c r="CZ6" s="50"/>
      <c r="DA6" s="50"/>
      <c r="DB6" s="50"/>
      <c r="DC6" s="50"/>
      <c r="DD6" s="50"/>
      <c r="DE6" s="50"/>
      <c r="DF6" s="50"/>
      <c r="DG6" s="50"/>
      <c r="DH6" s="50" t="s">
        <v>112</v>
      </c>
      <c r="DI6" s="46">
        <f t="shared" ref="DI6:DJ6" si="10">DI8</f>
        <v>677223</v>
      </c>
      <c r="DJ6" s="46">
        <f t="shared" si="10"/>
        <v>0</v>
      </c>
      <c r="DK6" s="50"/>
      <c r="DL6" s="50"/>
      <c r="DM6" s="50"/>
      <c r="DN6" s="50"/>
      <c r="DO6" s="50"/>
      <c r="DP6" s="50"/>
      <c r="DQ6" s="50"/>
      <c r="DR6" s="50"/>
      <c r="DS6" s="50"/>
      <c r="DT6" s="50"/>
      <c r="DU6" s="50" t="s">
        <v>112</v>
      </c>
      <c r="DV6" s="50">
        <f>IF(DV8="-",NA(),DV8)</f>
        <v>822.4</v>
      </c>
      <c r="DW6" s="50">
        <f t="shared" ref="DW6:EE6" si="11">IF(DW8="-",NA(),DW8)</f>
        <v>743.6</v>
      </c>
      <c r="DX6" s="50">
        <f t="shared" si="11"/>
        <v>871.8</v>
      </c>
      <c r="DY6" s="50">
        <f t="shared" si="11"/>
        <v>1168.7</v>
      </c>
      <c r="DZ6" s="50">
        <f t="shared" si="11"/>
        <v>634.9</v>
      </c>
      <c r="EA6" s="50">
        <f t="shared" si="11"/>
        <v>35.6</v>
      </c>
      <c r="EB6" s="50">
        <f t="shared" si="11"/>
        <v>43.6</v>
      </c>
      <c r="EC6" s="50">
        <f t="shared" si="11"/>
        <v>11.4</v>
      </c>
      <c r="ED6" s="50">
        <f t="shared" si="11"/>
        <v>92.9</v>
      </c>
      <c r="EE6" s="50">
        <f t="shared" si="11"/>
        <v>51.5</v>
      </c>
      <c r="EF6" s="50" t="str">
        <f>IF(EF8="-","【-】","【"&amp;SUBSTITUTE(TEXT(EF8,"#,##0.0"),"-","△")&amp;"】")</f>
        <v>【23.0】</v>
      </c>
      <c r="EG6" s="51">
        <f>IF(EG8="-",NA(),EG8)</f>
        <v>1.4E-3</v>
      </c>
      <c r="EH6" s="51">
        <f t="shared" ref="EH6:EP6" si="12">IF(EH8="-",NA(),EH8)</f>
        <v>1.1000000000000001E-3</v>
      </c>
      <c r="EI6" s="51">
        <f t="shared" si="12"/>
        <v>1.8E-3</v>
      </c>
      <c r="EJ6" s="51">
        <f t="shared" si="12"/>
        <v>1.2999999999999999E-3</v>
      </c>
      <c r="EK6" s="51">
        <f t="shared" si="12"/>
        <v>1.4E-3</v>
      </c>
      <c r="EL6" s="51">
        <f t="shared" si="12"/>
        <v>0.61580000000000001</v>
      </c>
      <c r="EM6" s="51">
        <f t="shared" si="12"/>
        <v>0.61829999999999996</v>
      </c>
      <c r="EN6" s="51">
        <f t="shared" si="12"/>
        <v>0.5847</v>
      </c>
      <c r="EO6" s="51">
        <f t="shared" si="12"/>
        <v>0.56779999999999997</v>
      </c>
      <c r="EP6" s="51">
        <f t="shared" si="12"/>
        <v>0.59260000000000002</v>
      </c>
    </row>
    <row r="7" spans="1:146" s="52" customFormat="1" x14ac:dyDescent="0.15">
      <c r="A7" s="28" t="s">
        <v>113</v>
      </c>
      <c r="B7" s="43">
        <f t="shared" ref="B7:X7" si="13">B8</f>
        <v>2022</v>
      </c>
      <c r="C7" s="43">
        <f t="shared" si="13"/>
        <v>341002</v>
      </c>
      <c r="D7" s="43">
        <f t="shared" si="13"/>
        <v>47</v>
      </c>
      <c r="E7" s="43">
        <f t="shared" si="13"/>
        <v>11</v>
      </c>
      <c r="F7" s="43">
        <f t="shared" si="13"/>
        <v>1</v>
      </c>
      <c r="G7" s="43">
        <f t="shared" si="13"/>
        <v>2</v>
      </c>
      <c r="H7" s="43" t="str">
        <f t="shared" si="13"/>
        <v>広島県　広島市</v>
      </c>
      <c r="I7" s="43" t="str">
        <f t="shared" si="13"/>
        <v>湯来ロッジ</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4929</v>
      </c>
      <c r="R7" s="46">
        <f t="shared" si="13"/>
        <v>80</v>
      </c>
      <c r="S7" s="47">
        <f t="shared" si="13"/>
        <v>5580</v>
      </c>
      <c r="T7" s="48" t="str">
        <f t="shared" si="13"/>
        <v>利用料金制</v>
      </c>
      <c r="U7" s="44">
        <f t="shared" si="13"/>
        <v>48.6</v>
      </c>
      <c r="V7" s="48" t="str">
        <f t="shared" si="13"/>
        <v>有</v>
      </c>
      <c r="W7" s="49">
        <f t="shared" si="13"/>
        <v>87</v>
      </c>
      <c r="X7" s="48" t="str">
        <f t="shared" si="13"/>
        <v>有</v>
      </c>
      <c r="Y7" s="50">
        <f>Y8</f>
        <v>101.1</v>
      </c>
      <c r="Z7" s="50">
        <f t="shared" ref="Z7:AH7" si="14">Z8</f>
        <v>90.4</v>
      </c>
      <c r="AA7" s="50">
        <f t="shared" si="14"/>
        <v>90.1</v>
      </c>
      <c r="AB7" s="50">
        <f t="shared" si="14"/>
        <v>83.1</v>
      </c>
      <c r="AC7" s="50">
        <f t="shared" si="14"/>
        <v>96.2</v>
      </c>
      <c r="AD7" s="50">
        <f t="shared" si="14"/>
        <v>88.4</v>
      </c>
      <c r="AE7" s="50">
        <f t="shared" si="14"/>
        <v>92.2</v>
      </c>
      <c r="AF7" s="50">
        <f t="shared" si="14"/>
        <v>88.4</v>
      </c>
      <c r="AG7" s="50">
        <f t="shared" si="14"/>
        <v>92.8</v>
      </c>
      <c r="AH7" s="50">
        <f t="shared" si="14"/>
        <v>90.5</v>
      </c>
      <c r="AI7" s="50"/>
      <c r="AJ7" s="50">
        <f>AJ8</f>
        <v>0</v>
      </c>
      <c r="AK7" s="50">
        <f t="shared" ref="AK7:AS7" si="15">AK8</f>
        <v>0</v>
      </c>
      <c r="AL7" s="50">
        <f t="shared" si="15"/>
        <v>9.1999999999999993</v>
      </c>
      <c r="AM7" s="50">
        <f t="shared" si="15"/>
        <v>23.6</v>
      </c>
      <c r="AN7" s="50">
        <f t="shared" si="15"/>
        <v>8.1</v>
      </c>
      <c r="AO7" s="50">
        <f t="shared" si="15"/>
        <v>18.899999999999999</v>
      </c>
      <c r="AP7" s="50">
        <f t="shared" si="15"/>
        <v>19.5</v>
      </c>
      <c r="AQ7" s="50">
        <f t="shared" si="15"/>
        <v>31.3</v>
      </c>
      <c r="AR7" s="50">
        <f t="shared" si="15"/>
        <v>42</v>
      </c>
      <c r="AS7" s="50">
        <f t="shared" si="15"/>
        <v>37.9</v>
      </c>
      <c r="AT7" s="50"/>
      <c r="AU7" s="45">
        <f>AU8</f>
        <v>0</v>
      </c>
      <c r="AV7" s="45">
        <f t="shared" ref="AV7:BD7" si="16">AV8</f>
        <v>0</v>
      </c>
      <c r="AW7" s="45">
        <f t="shared" si="16"/>
        <v>2022</v>
      </c>
      <c r="AX7" s="45">
        <f t="shared" si="16"/>
        <v>7832</v>
      </c>
      <c r="AY7" s="45">
        <f t="shared" si="16"/>
        <v>2111</v>
      </c>
      <c r="AZ7" s="45">
        <f t="shared" si="16"/>
        <v>8029</v>
      </c>
      <c r="BA7" s="45">
        <f t="shared" si="16"/>
        <v>3122</v>
      </c>
      <c r="BB7" s="45">
        <f t="shared" si="16"/>
        <v>200830</v>
      </c>
      <c r="BC7" s="45">
        <f t="shared" si="16"/>
        <v>161674</v>
      </c>
      <c r="BD7" s="45">
        <f t="shared" si="16"/>
        <v>7750</v>
      </c>
      <c r="BE7" s="45"/>
      <c r="BF7" s="50">
        <f>BF8</f>
        <v>48.5</v>
      </c>
      <c r="BG7" s="50">
        <f t="shared" ref="BG7:BO7" si="17">BG8</f>
        <v>42.2</v>
      </c>
      <c r="BH7" s="50">
        <f t="shared" si="17"/>
        <v>41.2</v>
      </c>
      <c r="BI7" s="50">
        <f t="shared" si="17"/>
        <v>26.4</v>
      </c>
      <c r="BJ7" s="50">
        <f t="shared" si="17"/>
        <v>42</v>
      </c>
      <c r="BK7" s="50">
        <f t="shared" si="17"/>
        <v>15.7</v>
      </c>
      <c r="BL7" s="50">
        <f t="shared" si="17"/>
        <v>19.100000000000001</v>
      </c>
      <c r="BM7" s="50">
        <f t="shared" si="17"/>
        <v>13.3</v>
      </c>
      <c r="BN7" s="50">
        <f t="shared" si="17"/>
        <v>6.4</v>
      </c>
      <c r="BO7" s="50">
        <f t="shared" si="17"/>
        <v>9.4</v>
      </c>
      <c r="BP7" s="50"/>
      <c r="BQ7" s="50">
        <f>BQ8</f>
        <v>37.799999999999997</v>
      </c>
      <c r="BR7" s="50">
        <f t="shared" ref="BR7:BZ7" si="18">BR8</f>
        <v>37.9</v>
      </c>
      <c r="BS7" s="50">
        <f t="shared" si="18"/>
        <v>40.4</v>
      </c>
      <c r="BT7" s="50">
        <f t="shared" si="18"/>
        <v>57.2</v>
      </c>
      <c r="BU7" s="50">
        <f t="shared" si="18"/>
        <v>37.700000000000003</v>
      </c>
      <c r="BV7" s="50">
        <f t="shared" si="18"/>
        <v>36.1</v>
      </c>
      <c r="BW7" s="50">
        <f t="shared" si="18"/>
        <v>40.299999999999997</v>
      </c>
      <c r="BX7" s="50">
        <f t="shared" si="18"/>
        <v>292.8</v>
      </c>
      <c r="BY7" s="50">
        <f t="shared" si="18"/>
        <v>58.5</v>
      </c>
      <c r="BZ7" s="50">
        <f t="shared" si="18"/>
        <v>42.5</v>
      </c>
      <c r="CA7" s="50"/>
      <c r="CB7" s="50">
        <f>CB8</f>
        <v>-26.3</v>
      </c>
      <c r="CC7" s="50">
        <f t="shared" ref="CC7:CK7" si="19">CC8</f>
        <v>-10.6</v>
      </c>
      <c r="CD7" s="50">
        <f t="shared" si="19"/>
        <v>-23.6</v>
      </c>
      <c r="CE7" s="50">
        <f t="shared" si="19"/>
        <v>-67.8</v>
      </c>
      <c r="CF7" s="50">
        <f t="shared" si="19"/>
        <v>-13.8</v>
      </c>
      <c r="CG7" s="50">
        <f t="shared" si="19"/>
        <v>-56.5</v>
      </c>
      <c r="CH7" s="50">
        <f t="shared" si="19"/>
        <v>-19.8</v>
      </c>
      <c r="CI7" s="50">
        <f t="shared" si="19"/>
        <v>-73</v>
      </c>
      <c r="CJ7" s="50">
        <f t="shared" si="19"/>
        <v>-61.8</v>
      </c>
      <c r="CK7" s="50">
        <f t="shared" si="19"/>
        <v>-25.8</v>
      </c>
      <c r="CL7" s="50"/>
      <c r="CM7" s="45">
        <f>CM8</f>
        <v>17639</v>
      </c>
      <c r="CN7" s="45">
        <f t="shared" ref="CN7:CV7" si="20">CN8</f>
        <v>-29969</v>
      </c>
      <c r="CO7" s="45">
        <f t="shared" si="20"/>
        <v>-50597</v>
      </c>
      <c r="CP7" s="45">
        <f t="shared" si="20"/>
        <v>-103356</v>
      </c>
      <c r="CQ7" s="45">
        <f t="shared" si="20"/>
        <v>-38080</v>
      </c>
      <c r="CR7" s="45">
        <f t="shared" si="20"/>
        <v>-14463</v>
      </c>
      <c r="CS7" s="45">
        <f t="shared" si="20"/>
        <v>-18007</v>
      </c>
      <c r="CT7" s="45">
        <f t="shared" si="20"/>
        <v>-27446</v>
      </c>
      <c r="CU7" s="45">
        <f t="shared" si="20"/>
        <v>-15708</v>
      </c>
      <c r="CV7" s="45">
        <f t="shared" si="20"/>
        <v>-15228</v>
      </c>
      <c r="CW7" s="45"/>
      <c r="CX7" s="50" t="s">
        <v>114</v>
      </c>
      <c r="CY7" s="50" t="s">
        <v>114</v>
      </c>
      <c r="CZ7" s="50" t="s">
        <v>114</v>
      </c>
      <c r="DA7" s="50" t="s">
        <v>114</v>
      </c>
      <c r="DB7" s="50" t="s">
        <v>114</v>
      </c>
      <c r="DC7" s="50" t="s">
        <v>114</v>
      </c>
      <c r="DD7" s="50" t="s">
        <v>114</v>
      </c>
      <c r="DE7" s="50" t="s">
        <v>114</v>
      </c>
      <c r="DF7" s="50" t="s">
        <v>114</v>
      </c>
      <c r="DG7" s="50" t="s">
        <v>112</v>
      </c>
      <c r="DH7" s="50"/>
      <c r="DI7" s="46">
        <f>DI8</f>
        <v>677223</v>
      </c>
      <c r="DJ7" s="46">
        <f>DJ8</f>
        <v>0</v>
      </c>
      <c r="DK7" s="50" t="s">
        <v>114</v>
      </c>
      <c r="DL7" s="50" t="s">
        <v>114</v>
      </c>
      <c r="DM7" s="50" t="s">
        <v>114</v>
      </c>
      <c r="DN7" s="50" t="s">
        <v>114</v>
      </c>
      <c r="DO7" s="50" t="s">
        <v>114</v>
      </c>
      <c r="DP7" s="50" t="s">
        <v>114</v>
      </c>
      <c r="DQ7" s="50" t="s">
        <v>114</v>
      </c>
      <c r="DR7" s="50" t="s">
        <v>114</v>
      </c>
      <c r="DS7" s="50" t="s">
        <v>114</v>
      </c>
      <c r="DT7" s="50" t="s">
        <v>112</v>
      </c>
      <c r="DU7" s="50"/>
      <c r="DV7" s="50">
        <f>DV8</f>
        <v>822.4</v>
      </c>
      <c r="DW7" s="50">
        <f t="shared" ref="DW7:EE7" si="21">DW8</f>
        <v>743.6</v>
      </c>
      <c r="DX7" s="50">
        <f t="shared" si="21"/>
        <v>871.8</v>
      </c>
      <c r="DY7" s="50">
        <f t="shared" si="21"/>
        <v>1168.7</v>
      </c>
      <c r="DZ7" s="50">
        <f t="shared" si="21"/>
        <v>634.9</v>
      </c>
      <c r="EA7" s="50">
        <f t="shared" si="21"/>
        <v>35.6</v>
      </c>
      <c r="EB7" s="50">
        <f t="shared" si="21"/>
        <v>43.6</v>
      </c>
      <c r="EC7" s="50">
        <f t="shared" si="21"/>
        <v>11.4</v>
      </c>
      <c r="ED7" s="50">
        <f t="shared" si="21"/>
        <v>92.9</v>
      </c>
      <c r="EE7" s="50">
        <f t="shared" si="21"/>
        <v>51.5</v>
      </c>
      <c r="EF7" s="50"/>
      <c r="EG7" s="51"/>
      <c r="EH7" s="51"/>
      <c r="EI7" s="51"/>
      <c r="EJ7" s="51"/>
      <c r="EK7" s="51"/>
      <c r="EL7" s="51"/>
      <c r="EM7" s="51"/>
      <c r="EN7" s="51"/>
      <c r="EO7" s="51"/>
      <c r="EP7" s="51"/>
    </row>
    <row r="8" spans="1:146" s="52" customFormat="1" x14ac:dyDescent="0.15">
      <c r="A8" s="28"/>
      <c r="B8" s="53">
        <v>2022</v>
      </c>
      <c r="C8" s="53">
        <v>341002</v>
      </c>
      <c r="D8" s="53">
        <v>47</v>
      </c>
      <c r="E8" s="53">
        <v>11</v>
      </c>
      <c r="F8" s="53">
        <v>1</v>
      </c>
      <c r="G8" s="53">
        <v>2</v>
      </c>
      <c r="H8" s="53" t="s">
        <v>115</v>
      </c>
      <c r="I8" s="53" t="s">
        <v>116</v>
      </c>
      <c r="J8" s="53" t="s">
        <v>117</v>
      </c>
      <c r="K8" s="53" t="s">
        <v>118</v>
      </c>
      <c r="L8" s="53" t="s">
        <v>119</v>
      </c>
      <c r="M8" s="53" t="s">
        <v>120</v>
      </c>
      <c r="N8" s="53" t="s">
        <v>121</v>
      </c>
      <c r="O8" s="54" t="s">
        <v>122</v>
      </c>
      <c r="P8" s="54" t="s">
        <v>122</v>
      </c>
      <c r="Q8" s="55">
        <v>4929</v>
      </c>
      <c r="R8" s="55">
        <v>80</v>
      </c>
      <c r="S8" s="56">
        <v>5580</v>
      </c>
      <c r="T8" s="57" t="s">
        <v>123</v>
      </c>
      <c r="U8" s="54">
        <v>48.6</v>
      </c>
      <c r="V8" s="57" t="s">
        <v>124</v>
      </c>
      <c r="W8" s="58">
        <v>87</v>
      </c>
      <c r="X8" s="57" t="s">
        <v>124</v>
      </c>
      <c r="Y8" s="59">
        <v>101.1</v>
      </c>
      <c r="Z8" s="59">
        <v>90.4</v>
      </c>
      <c r="AA8" s="59">
        <v>90.1</v>
      </c>
      <c r="AB8" s="59">
        <v>83.1</v>
      </c>
      <c r="AC8" s="59">
        <v>96.2</v>
      </c>
      <c r="AD8" s="59">
        <v>88.4</v>
      </c>
      <c r="AE8" s="59">
        <v>92.2</v>
      </c>
      <c r="AF8" s="59">
        <v>88.4</v>
      </c>
      <c r="AG8" s="59">
        <v>92.8</v>
      </c>
      <c r="AH8" s="59">
        <v>90.5</v>
      </c>
      <c r="AI8" s="59">
        <v>115.2</v>
      </c>
      <c r="AJ8" s="59">
        <v>0</v>
      </c>
      <c r="AK8" s="59">
        <v>0</v>
      </c>
      <c r="AL8" s="59">
        <v>9.1999999999999993</v>
      </c>
      <c r="AM8" s="59">
        <v>23.6</v>
      </c>
      <c r="AN8" s="59">
        <v>8.1</v>
      </c>
      <c r="AO8" s="59">
        <v>18.899999999999999</v>
      </c>
      <c r="AP8" s="59">
        <v>19.5</v>
      </c>
      <c r="AQ8" s="59">
        <v>31.3</v>
      </c>
      <c r="AR8" s="59">
        <v>42</v>
      </c>
      <c r="AS8" s="59">
        <v>37.9</v>
      </c>
      <c r="AT8" s="59">
        <v>26.4</v>
      </c>
      <c r="AU8" s="60">
        <v>0</v>
      </c>
      <c r="AV8" s="60">
        <v>0</v>
      </c>
      <c r="AW8" s="60">
        <v>2022</v>
      </c>
      <c r="AX8" s="60">
        <v>7832</v>
      </c>
      <c r="AY8" s="60">
        <v>2111</v>
      </c>
      <c r="AZ8" s="60">
        <v>8029</v>
      </c>
      <c r="BA8" s="60">
        <v>3122</v>
      </c>
      <c r="BB8" s="60">
        <v>200830</v>
      </c>
      <c r="BC8" s="60">
        <v>161674</v>
      </c>
      <c r="BD8" s="60">
        <v>7750</v>
      </c>
      <c r="BE8" s="60">
        <v>73677</v>
      </c>
      <c r="BF8" s="59">
        <v>48.5</v>
      </c>
      <c r="BG8" s="59">
        <v>42.2</v>
      </c>
      <c r="BH8" s="59">
        <v>41.2</v>
      </c>
      <c r="BI8" s="59">
        <v>26.4</v>
      </c>
      <c r="BJ8" s="59">
        <v>42</v>
      </c>
      <c r="BK8" s="59">
        <v>15.7</v>
      </c>
      <c r="BL8" s="59">
        <v>19.100000000000001</v>
      </c>
      <c r="BM8" s="59">
        <v>13.3</v>
      </c>
      <c r="BN8" s="59">
        <v>6.4</v>
      </c>
      <c r="BO8" s="59">
        <v>9.4</v>
      </c>
      <c r="BP8" s="59">
        <v>16.8</v>
      </c>
      <c r="BQ8" s="59">
        <v>37.799999999999997</v>
      </c>
      <c r="BR8" s="59">
        <v>37.9</v>
      </c>
      <c r="BS8" s="59">
        <v>40.4</v>
      </c>
      <c r="BT8" s="59">
        <v>57.2</v>
      </c>
      <c r="BU8" s="59">
        <v>37.700000000000003</v>
      </c>
      <c r="BV8" s="59">
        <v>36.1</v>
      </c>
      <c r="BW8" s="59">
        <v>40.299999999999997</v>
      </c>
      <c r="BX8" s="59">
        <v>292.8</v>
      </c>
      <c r="BY8" s="59">
        <v>58.5</v>
      </c>
      <c r="BZ8" s="59">
        <v>42.5</v>
      </c>
      <c r="CA8" s="59">
        <v>109.1</v>
      </c>
      <c r="CB8" s="59">
        <v>-26.3</v>
      </c>
      <c r="CC8" s="59">
        <v>-10.6</v>
      </c>
      <c r="CD8" s="59">
        <v>-23.6</v>
      </c>
      <c r="CE8" s="61">
        <v>-67.8</v>
      </c>
      <c r="CF8" s="61">
        <v>-13.8</v>
      </c>
      <c r="CG8" s="59">
        <v>-56.5</v>
      </c>
      <c r="CH8" s="59">
        <v>-19.8</v>
      </c>
      <c r="CI8" s="59">
        <v>-73</v>
      </c>
      <c r="CJ8" s="59">
        <v>-61.8</v>
      </c>
      <c r="CK8" s="59">
        <v>-25.8</v>
      </c>
      <c r="CL8" s="59">
        <v>-42.8</v>
      </c>
      <c r="CM8" s="60">
        <v>17639</v>
      </c>
      <c r="CN8" s="60">
        <v>-29969</v>
      </c>
      <c r="CO8" s="60">
        <v>-50597</v>
      </c>
      <c r="CP8" s="60">
        <v>-103356</v>
      </c>
      <c r="CQ8" s="60">
        <v>-38080</v>
      </c>
      <c r="CR8" s="60">
        <v>-14463</v>
      </c>
      <c r="CS8" s="60">
        <v>-18007</v>
      </c>
      <c r="CT8" s="60">
        <v>-27446</v>
      </c>
      <c r="CU8" s="60">
        <v>-15708</v>
      </c>
      <c r="CV8" s="60">
        <v>-15228</v>
      </c>
      <c r="CW8" s="60">
        <v>-15718</v>
      </c>
      <c r="CX8" s="59" t="s">
        <v>125</v>
      </c>
      <c r="CY8" s="59" t="s">
        <v>125</v>
      </c>
      <c r="CZ8" s="59" t="s">
        <v>125</v>
      </c>
      <c r="DA8" s="59" t="s">
        <v>125</v>
      </c>
      <c r="DB8" s="59" t="s">
        <v>125</v>
      </c>
      <c r="DC8" s="59" t="s">
        <v>125</v>
      </c>
      <c r="DD8" s="59" t="s">
        <v>125</v>
      </c>
      <c r="DE8" s="59" t="s">
        <v>125</v>
      </c>
      <c r="DF8" s="59" t="s">
        <v>125</v>
      </c>
      <c r="DG8" s="59" t="s">
        <v>125</v>
      </c>
      <c r="DH8" s="59" t="s">
        <v>125</v>
      </c>
      <c r="DI8" s="55">
        <v>677223</v>
      </c>
      <c r="DJ8" s="55">
        <v>0</v>
      </c>
      <c r="DK8" s="59" t="s">
        <v>125</v>
      </c>
      <c r="DL8" s="59" t="s">
        <v>125</v>
      </c>
      <c r="DM8" s="59" t="s">
        <v>125</v>
      </c>
      <c r="DN8" s="59" t="s">
        <v>125</v>
      </c>
      <c r="DO8" s="59" t="s">
        <v>125</v>
      </c>
      <c r="DP8" s="59" t="s">
        <v>125</v>
      </c>
      <c r="DQ8" s="59" t="s">
        <v>125</v>
      </c>
      <c r="DR8" s="59" t="s">
        <v>125</v>
      </c>
      <c r="DS8" s="59" t="s">
        <v>125</v>
      </c>
      <c r="DT8" s="59" t="s">
        <v>125</v>
      </c>
      <c r="DU8" s="59" t="s">
        <v>125</v>
      </c>
      <c r="DV8" s="59">
        <v>822.4</v>
      </c>
      <c r="DW8" s="59">
        <v>743.6</v>
      </c>
      <c r="DX8" s="59">
        <v>871.8</v>
      </c>
      <c r="DY8" s="59">
        <v>1168.7</v>
      </c>
      <c r="DZ8" s="59">
        <v>634.9</v>
      </c>
      <c r="EA8" s="59">
        <v>35.6</v>
      </c>
      <c r="EB8" s="59">
        <v>43.6</v>
      </c>
      <c r="EC8" s="59">
        <v>11.4</v>
      </c>
      <c r="ED8" s="59">
        <v>92.9</v>
      </c>
      <c r="EE8" s="59">
        <v>51.5</v>
      </c>
      <c r="EF8" s="59">
        <v>23</v>
      </c>
      <c r="EG8" s="62">
        <v>1.4E-3</v>
      </c>
      <c r="EH8" s="62">
        <v>1.1000000000000001E-3</v>
      </c>
      <c r="EI8" s="62">
        <v>1.8E-3</v>
      </c>
      <c r="EJ8" s="62">
        <v>1.2999999999999999E-3</v>
      </c>
      <c r="EK8" s="62">
        <v>1.4E-3</v>
      </c>
      <c r="EL8" s="62">
        <v>0.61580000000000001</v>
      </c>
      <c r="EM8" s="62">
        <v>0.61829999999999996</v>
      </c>
      <c r="EN8" s="62">
        <v>0.5847</v>
      </c>
      <c r="EO8" s="62">
        <v>0.56779999999999997</v>
      </c>
      <c r="EP8" s="62">
        <v>0.59260000000000002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126</v>
      </c>
      <c r="C10" s="65" t="s">
        <v>127</v>
      </c>
      <c r="D10" s="65" t="s">
        <v>128</v>
      </c>
      <c r="E10" s="65" t="s">
        <v>129</v>
      </c>
      <c r="F10" s="65" t="s">
        <v>130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2024-01-30T02:13:06Z</cp:lastPrinted>
  <dcterms:created xsi:type="dcterms:W3CDTF">2024-01-11T00:07:15Z</dcterms:created>
  <dcterms:modified xsi:type="dcterms:W3CDTF">2024-01-31T07:02:08Z</dcterms:modified>
  <cp:category/>
</cp:coreProperties>
</file>