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05 おもてなし推進担当\令和5年度\018 湯来地区関係\02 湯来ロッジ、湯の山温泉館\05 照会・回答等\【期限１／３１（水）】公営企業に係る経営比較分析表（令和４年度決算）の分析等について（依頼）\【経営比較分析表】2022_341002_47_111\"/>
    </mc:Choice>
  </mc:AlternateContent>
  <xr:revisionPtr revIDLastSave="0" documentId="13_ncr:1_{1E6E8F1B-2876-48F8-8C96-9290BCE81944}" xr6:coauthVersionLast="45" xr6:coauthVersionMax="45" xr10:uidLastSave="{00000000-0000-0000-0000-000000000000}"/>
  <workbookProtection workbookAlgorithmName="SHA-512" workbookHashValue="45iYf5Ax2RUMuQ508ZzXs4Dlge59cWD5ZPcyMxq5ISCIUIeVVO0Pt9rF0t5U7sb6Z89/mdpgc4wuBYQNl82t/Q==" workbookSaltValue="hP3IYHHb0rzIU/1al7slKw==" workbookSpinCount="100000" lockStructure="1"/>
  <bookViews>
    <workbookView xWindow="-120" yWindow="-120" windowWidth="20730" windowHeight="1116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LJ78" i="4" s="1"/>
  <c r="EB7" i="5"/>
  <c r="KV78" i="4" s="1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GT54" i="4" s="1"/>
  <c r="CF7" i="5"/>
  <c r="IX53" i="4" s="1"/>
  <c r="CE7" i="5"/>
  <c r="CD7" i="5"/>
  <c r="CC7" i="5"/>
  <c r="CB7" i="5"/>
  <c r="BZ7" i="5"/>
  <c r="BY7" i="5"/>
  <c r="BX7" i="5"/>
  <c r="BW7" i="5"/>
  <c r="BV7" i="5"/>
  <c r="BU7" i="5"/>
  <c r="BT7" i="5"/>
  <c r="BS7" i="5"/>
  <c r="EH53" i="4" s="1"/>
  <c r="BR7" i="5"/>
  <c r="BQ7" i="5"/>
  <c r="DF53" i="4" s="1"/>
  <c r="BO7" i="5"/>
  <c r="BV54" i="4" s="1"/>
  <c r="BN7" i="5"/>
  <c r="BH54" i="4" s="1"/>
  <c r="BM7" i="5"/>
  <c r="AT54" i="4" s="1"/>
  <c r="BL7" i="5"/>
  <c r="AF54" i="4" s="1"/>
  <c r="BK7" i="5"/>
  <c r="R54" i="4" s="1"/>
  <c r="BJ7" i="5"/>
  <c r="BI7" i="5"/>
  <c r="BH7" i="5"/>
  <c r="BG7" i="5"/>
  <c r="AF53" i="4" s="1"/>
  <c r="BF7" i="5"/>
  <c r="R53" i="4" s="1"/>
  <c r="BD7" i="5"/>
  <c r="BC7" i="5"/>
  <c r="BB7" i="5"/>
  <c r="BA7" i="5"/>
  <c r="AZ7" i="5"/>
  <c r="AY7" i="5"/>
  <c r="IX31" i="4" s="1"/>
  <c r="AX7" i="5"/>
  <c r="IJ31" i="4" s="1"/>
  <c r="AW7" i="5"/>
  <c r="HV31" i="4" s="1"/>
  <c r="AV7" i="5"/>
  <c r="AU7" i="5"/>
  <c r="AS7" i="5"/>
  <c r="AR7" i="5"/>
  <c r="EV32" i="4" s="1"/>
  <c r="AQ7" i="5"/>
  <c r="AP7" i="5"/>
  <c r="AO7" i="5"/>
  <c r="DF32" i="4" s="1"/>
  <c r="AN7" i="5"/>
  <c r="FJ31" i="4" s="1"/>
  <c r="AM7" i="5"/>
  <c r="AL7" i="5"/>
  <c r="AK7" i="5"/>
  <c r="AJ7" i="5"/>
  <c r="DF31" i="4" s="1"/>
  <c r="AH7" i="5"/>
  <c r="AG7" i="5"/>
  <c r="AF7" i="5"/>
  <c r="AE7" i="5"/>
  <c r="AD7" i="5"/>
  <c r="AC7" i="5"/>
  <c r="AB7" i="5"/>
  <c r="AA7" i="5"/>
  <c r="Z7" i="5"/>
  <c r="Y7" i="5"/>
  <c r="X7" i="5"/>
  <c r="LO10" i="4" s="1"/>
  <c r="W7" i="5"/>
  <c r="JV10" i="4" s="1"/>
  <c r="V7" i="5"/>
  <c r="U7" i="5"/>
  <c r="T7" i="5"/>
  <c r="S7" i="5"/>
  <c r="IC8" i="4" s="1"/>
  <c r="R7" i="5"/>
  <c r="Q7" i="5"/>
  <c r="CF10" i="4" s="1"/>
  <c r="P7" i="5"/>
  <c r="AQ10" i="4" s="1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F88" i="4"/>
  <c r="ML78" i="4"/>
  <c r="LX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HV54" i="4"/>
  <c r="HH54" i="4"/>
  <c r="FJ54" i="4"/>
  <c r="EV54" i="4"/>
  <c r="EH54" i="4"/>
  <c r="DT54" i="4"/>
  <c r="DF54" i="4"/>
  <c r="ML53" i="4"/>
  <c r="LX53" i="4"/>
  <c r="KV53" i="4"/>
  <c r="KH53" i="4"/>
  <c r="IJ53" i="4"/>
  <c r="HV53" i="4"/>
  <c r="HH53" i="4"/>
  <c r="GT53" i="4"/>
  <c r="FJ53" i="4"/>
  <c r="EV53" i="4"/>
  <c r="DT53" i="4"/>
  <c r="BV53" i="4"/>
  <c r="BH53" i="4"/>
  <c r="AT53" i="4"/>
  <c r="IX32" i="4"/>
  <c r="IJ32" i="4"/>
  <c r="HV32" i="4"/>
  <c r="HH32" i="4"/>
  <c r="GT32" i="4"/>
  <c r="FJ32" i="4"/>
  <c r="EH32" i="4"/>
  <c r="DT32" i="4"/>
  <c r="BV32" i="4"/>
  <c r="BH32" i="4"/>
  <c r="AT32" i="4"/>
  <c r="AF32" i="4"/>
  <c r="R32" i="4"/>
  <c r="HH31" i="4"/>
  <c r="GT31" i="4"/>
  <c r="EV31" i="4"/>
  <c r="EH31" i="4"/>
  <c r="DT31" i="4"/>
  <c r="BV31" i="4"/>
  <c r="BH31" i="4"/>
  <c r="AT31" i="4"/>
  <c r="AF31" i="4"/>
  <c r="R31" i="4"/>
  <c r="IC10" i="4"/>
  <c r="DU10" i="4"/>
  <c r="LO8" i="4"/>
  <c r="JV8" i="4"/>
  <c r="FJ8" i="4"/>
  <c r="DU8" i="4"/>
  <c r="CF8" i="4"/>
  <c r="AQ8" i="4"/>
  <c r="B8" i="4"/>
  <c r="B6" i="4" l="1"/>
  <c r="N88" i="4"/>
  <c r="IX52" i="4"/>
  <c r="BV76" i="4"/>
  <c r="FJ52" i="4"/>
  <c r="IX30" i="4"/>
  <c r="ML76" i="4"/>
  <c r="BV52" i="4"/>
  <c r="FJ30" i="4"/>
  <c r="IX76" i="4"/>
  <c r="BV30" i="4"/>
  <c r="ML52" i="4"/>
  <c r="C11" i="5"/>
  <c r="D11" i="5"/>
  <c r="E11" i="5"/>
  <c r="B11" i="5"/>
  <c r="GT76" i="4" l="1"/>
  <c r="KH52" i="4"/>
  <c r="R76" i="4"/>
  <c r="DF52" i="4"/>
  <c r="GT30" i="4"/>
  <c r="KH76" i="4"/>
  <c r="R52" i="4"/>
  <c r="R30" i="4"/>
  <c r="GT52" i="4"/>
  <c r="DF30" i="4"/>
  <c r="EH52" i="4"/>
  <c r="LJ76" i="4"/>
  <c r="EH30" i="4"/>
  <c r="HV76" i="4"/>
  <c r="LJ52" i="4"/>
  <c r="AT30" i="4"/>
  <c r="HV52" i="4"/>
  <c r="AT76" i="4"/>
  <c r="AT52" i="4"/>
  <c r="HV30" i="4"/>
  <c r="DT52" i="4"/>
  <c r="KV76" i="4"/>
  <c r="AF52" i="4"/>
  <c r="DT30" i="4"/>
  <c r="HH76" i="4"/>
  <c r="KV52" i="4"/>
  <c r="AF30" i="4"/>
  <c r="HH52" i="4"/>
  <c r="AF76" i="4"/>
  <c r="HH30" i="4"/>
  <c r="EV30" i="4"/>
  <c r="BH30" i="4"/>
  <c r="IJ52" i="4"/>
  <c r="IJ30" i="4"/>
  <c r="BH52" i="4"/>
  <c r="LX52" i="4"/>
  <c r="BH76" i="4"/>
  <c r="EV52" i="4"/>
  <c r="LX76" i="4"/>
  <c r="IJ76" i="4"/>
</calcChain>
</file>

<file path=xl/sharedStrings.xml><?xml version="1.0" encoding="utf-8"?>
<sst xmlns="http://schemas.openxmlformats.org/spreadsheetml/2006/main" count="332" uniqueCount="144">
  <si>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</si>
  <si>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</si>
  <si>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</si>
  <si>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</si>
  <si>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</si>
  <si>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</si>
  <si>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</si>
  <si>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</si>
  <si>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</si>
  <si>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</si>
  <si>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</si>
  <si>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</si>
  <si>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</si>
  <si>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</si>
  <si>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</si>
  <si>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</si>
  <si>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</si>
  <si>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</si>
  <si>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</si>
  <si>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</si>
  <si>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</si>
  <si>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</si>
  <si>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</si>
  <si>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</si>
  <si>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</si>
  <si>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</si>
  <si>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</si>
  <si>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</si>
  <si>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</si>
  <si>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</si>
  <si>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</si>
  <si>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</si>
  <si>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</si>
  <si>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</si>
  <si>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</si>
  <si>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</si>
  <si>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</si>
  <si>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</si>
  <si>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</si>
  <si>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</si>
  <si>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</si>
  <si>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</si>
  <si>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</si>
  <si>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</si>
  <si>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</si>
  <si>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</si>
  <si>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</si>
  <si>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</si>
  <si>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</si>
  <si>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</si>
  <si>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</si>
  <si>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</si>
  <si>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</si>
  <si>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</si>
  <si>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</si>
  <si>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</si>
  <si>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</si>
  <si>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</si>
  <si>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</si>
  <si>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</si>
  <si>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</si>
  <si>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</si>
  <si>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</si>
  <si>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</si>
  <si>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</si>
  <si>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</si>
  <si>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</si>
  <si>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</si>
  <si>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</si>
  <si>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</si>
  <si>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</si>
  <si>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</si>
  <si>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</si>
  <si>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</si>
  <si>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</si>
  <si>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</si>
  <si>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</si>
  <si>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</si>
  <si>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</si>
  <si>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</si>
  <si>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</si>
  <si>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</si>
  <si>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</si>
  <si>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</si>
  <si>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</si>
  <si>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</si>
  <si>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</si>
  <si>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</si>
  <si>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</si>
  <si>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</si>
  <si>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</si>
  <si>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</si>
  <si>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</si>
  <si>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</si>
  <si>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</si>
  <si>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</si>
  <si>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</si>
  <si>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</si>
  <si>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</si>
  <si>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</si>
  <si>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</si>
  <si>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</si>
  <si>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</si>
  <si>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</si>
  <si>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</si>
  <si>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</si>
  <si>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</si>
  <si>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</si>
  <si>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</si>
  <si>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</si>
  <si>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</si>
  <si>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</si>
  <si>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</si>
  <si>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</si>
  <si>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</si>
  <si>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</si>
  <si>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</si>
  <si>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</si>
  <si>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</si>
  <si>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</si>
  <si>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</si>
  <si>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</si>
  <si>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</si>
  <si>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</si>
  <si>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</si>
  <si>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</si>
  <si>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</si>
  <si>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</si>
  <si>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</si>
  <si>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Ｃ</t>
  </si>
  <si>
    <t>非設置</t>
  </si>
  <si>
    <t>該当数値なし</t>
  </si>
  <si>
    <t>利用料金制</t>
  </si>
  <si>
    <t>-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</si>
  <si>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</si>
  <si>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</si>
  <si>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</si>
  <si>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</si>
  <si>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</si>
  <si>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</si>
  <si>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⑧有形固定資産減価償却率
　該当数値はありません。
⑨施設の資産価値
　昭和49年開業であることから、現在では施設の老朽化も進んでおり、民有地に設置している施設でもあります。
⑩設備投資見込額
　老朽化した設備については、適宜、改修等を行う見込みです。
⑪累積欠損金比率
　該当数値はありません。
⑫企業債残高対料金収入比率
　企業債残高はありません。</t>
    <phoneticPr fontId="5"/>
  </si>
  <si>
    <t>⑬施設と周辺地域の宿泊客数動向
　宿泊施設ではないため、該当数値はありません。</t>
    <phoneticPr fontId="5"/>
  </si>
  <si>
    <t>　今後は、施設老朽化に伴う設備投資も必要と考えられるため、引き続き、経営改善や利用促進に向けた取組を行い、施設の収益性を継続して確保する必要があります。</t>
    <phoneticPr fontId="5"/>
  </si>
  <si>
    <t>①収益的収支比率
　類似施設平均値を下回っており、収益改善に向けた取組を行う必要があります。
②他会計補助金比率
　新型コロナウイルス感染症等の影響により、他会計補助金が発生しており、収益改善に向けた取組を行う必要があります。
③宿泊者１人あたりの他会計補助金額
　宿泊施設ではないため、該当数値はありません。
④定員稼働率
　該当数値はありません。
⑤売上高人件費比率
　委託料として計上しているため、人件費はありません。
⑥売上高ＧＯＰ比率
　類似施設平均値を下回っているため、経営改善に向けた取組を行う必要があります。
⑦ＥＢＩＴＤＡ
　類似施設平均値程度ですが、数値が低いため、経営改善に向けた取組を行う必要があります。</t>
    <rPh sb="18" eb="20">
      <t>シタマワ</t>
    </rPh>
    <rPh sb="58" eb="60">
      <t>シンガタ</t>
    </rPh>
    <rPh sb="67" eb="70">
      <t>カンセンショウ</t>
    </rPh>
    <rPh sb="70" eb="71">
      <t>ナド</t>
    </rPh>
    <rPh sb="72" eb="74">
      <t>エイキョウ</t>
    </rPh>
    <rPh sb="78" eb="84">
      <t>タカイケイホジョキン</t>
    </rPh>
    <rPh sb="85" eb="87">
      <t>ハッセイ</t>
    </rPh>
    <rPh sb="92" eb="96">
      <t>シュウエキカイゼン</t>
    </rPh>
    <rPh sb="97" eb="98">
      <t>ム</t>
    </rPh>
    <rPh sb="100" eb="102">
      <t>トリクミ</t>
    </rPh>
    <rPh sb="133" eb="135">
      <t>シュクハク</t>
    </rPh>
    <rPh sb="135" eb="137">
      <t>シセツ</t>
    </rPh>
    <rPh sb="144" eb="146">
      <t>ガイトウ</t>
    </rPh>
    <rPh sb="146" eb="148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</si>
</sst>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80" fontId="14" fillId="6" borderId="5" xfId="1" applyNumberFormat="1" applyFont="1" applyFill="1" applyBorder="1" applyAlignment="1">
      <alignment vertical="center" shrinkToFit="1"/>
    </xf>
    <xf numFmtId="180" fontId="15" fillId="6" borderId="5" xfId="1" applyNumberFormat="1" applyFont="1" applyFill="1" applyBorder="1" applyAlignment="1">
      <alignment vertical="center" shrinkToFit="1"/>
    </xf>
    <xf numFmtId="180" fontId="0" fillId="6" borderId="5" xfId="1" applyNumberFormat="1" applyFont="1" applyFill="1" applyBorder="1" applyAlignment="1">
      <alignment vertical="center" shrinkToFit="1"/>
    </xf>
    <xf numFmtId="179" fontId="14" fillId="6" borderId="5" xfId="1" applyNumberFormat="1" applyFont="1" applyFill="1" applyBorder="1" applyAlignment="1">
      <alignment vertical="center" shrinkToFit="1"/>
    </xf>
    <xf numFmtId="179" fontId="15" fillId="6" borderId="5" xfId="1" applyNumberFormat="1" applyFont="1" applyFill="1" applyBorder="1" applyAlignment="1">
      <alignment vertical="center" shrinkToFit="1"/>
    </xf>
    <xf numFmtId="182" fontId="14" fillId="6" borderId="5" xfId="1" applyNumberFormat="1" applyFont="1" applyFill="1" applyBorder="1" applyAlignment="1">
      <alignment vertical="center" shrinkToFit="1"/>
    </xf>
    <xf numFmtId="182" fontId="15" fillId="6" borderId="5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405-A209-69E4E722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7-4405-A209-69E4E722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2D-4968-B0A4-0DA22F7A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D-4968-B0A4-0DA22F7AA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3-4E3A-9174-3B41BA41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3-4E3A-9174-3B41BA41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11.6</c:v>
                </c:pt>
                <c:pt idx="3">
                  <c:v>30.9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4648-9F84-41ED394A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10.9</c:v>
                </c:pt>
                <c:pt idx="2">
                  <c:v>26</c:v>
                </c:pt>
                <c:pt idx="3">
                  <c:v>40.799999999999997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9-4648-9F84-41ED394A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93.4</c:v>
                </c:pt>
                <c:pt idx="1">
                  <c:v>91.6</c:v>
                </c:pt>
                <c:pt idx="2">
                  <c:v>87.5</c:v>
                </c:pt>
                <c:pt idx="3">
                  <c:v>77.900000000000006</c:v>
                </c:pt>
                <c:pt idx="4">
                  <c:v>92.8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9-4502-BB09-34A51A27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94.7</c:v>
                </c:pt>
                <c:pt idx="1">
                  <c:v>95.4</c:v>
                </c:pt>
                <c:pt idx="2">
                  <c:v>99.8</c:v>
                </c:pt>
                <c:pt idx="3">
                  <c:v>97.4</c:v>
                </c:pt>
                <c:pt idx="4">
                  <c:v>107.4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9-4502-BB09-34A51A27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-871</c:v>
                </c:pt>
                <c:pt idx="1">
                  <c:v>-1391</c:v>
                </c:pt>
                <c:pt idx="2">
                  <c:v>-3575</c:v>
                </c:pt>
                <c:pt idx="3">
                  <c:v>-9420</c:v>
                </c:pt>
                <c:pt idx="4">
                  <c:v>-4039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576-AE45-6E135568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-1007</c:v>
                </c:pt>
                <c:pt idx="1">
                  <c:v>-4839</c:v>
                </c:pt>
                <c:pt idx="2">
                  <c:v>-5315</c:v>
                </c:pt>
                <c:pt idx="3">
                  <c:v>-9041</c:v>
                </c:pt>
                <c:pt idx="4">
                  <c:v>-4016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0-4576-AE45-6E135568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-18.7</c:v>
                </c:pt>
                <c:pt idx="1">
                  <c:v>-9.1</c:v>
                </c:pt>
                <c:pt idx="2">
                  <c:v>-31.6</c:v>
                </c:pt>
                <c:pt idx="3">
                  <c:v>-112.6</c:v>
                </c:pt>
                <c:pt idx="4">
                  <c:v>-28.9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A-49DD-B938-759ECE7E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92.9</c:v>
                </c:pt>
                <c:pt idx="1">
                  <c:v>113.7</c:v>
                </c:pt>
                <c:pt idx="2">
                  <c:v>60.6</c:v>
                </c:pt>
                <c:pt idx="3">
                  <c:v>-56.8</c:v>
                </c:pt>
                <c:pt idx="4">
                  <c:v>108.9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A-49DD-B938-759ECE7E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7-497A-B996-4FA558925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38.299999999999997</c:v>
                </c:pt>
                <c:pt idx="2">
                  <c:v>10.8</c:v>
                </c:pt>
                <c:pt idx="3">
                  <c:v>10.199999999999999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7-497A-B996-4FA558925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9-490A-A029-AC855D36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9-490A-A029-AC855D36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5-4B4B-ADF9-E07E7D01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5-4B4B-ADF9-E07E7D01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229-469A-BDF6-CC436C73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9-469A-BDF6-CC436C73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DU25" zoomScale="85" zoomScaleNormal="85" zoomScaleSheetLayoutView="70" workbookViewId="0">
      <selection activeCell="NI31" sqref="NI31:NW31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</row>
    <row r="3" spans="1:387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74"/>
      <c r="KO3" s="74"/>
      <c r="KP3" s="74"/>
      <c r="KQ3" s="74"/>
      <c r="KR3" s="74"/>
      <c r="KS3" s="74"/>
      <c r="KT3" s="74"/>
      <c r="KU3" s="74"/>
      <c r="KV3" s="74"/>
      <c r="KW3" s="74"/>
      <c r="KX3" s="74"/>
      <c r="KY3" s="74"/>
      <c r="KZ3" s="74"/>
      <c r="LA3" s="74"/>
      <c r="LB3" s="74"/>
      <c r="LC3" s="74"/>
      <c r="LD3" s="74"/>
      <c r="LE3" s="74"/>
      <c r="LF3" s="74"/>
      <c r="LG3" s="74"/>
      <c r="LH3" s="74"/>
      <c r="LI3" s="74"/>
      <c r="LJ3" s="74"/>
      <c r="LK3" s="74"/>
      <c r="LL3" s="74"/>
      <c r="LM3" s="74"/>
      <c r="LN3" s="74"/>
      <c r="LO3" s="74"/>
      <c r="LP3" s="74"/>
      <c r="LQ3" s="74"/>
      <c r="LR3" s="74"/>
      <c r="LS3" s="74"/>
      <c r="LT3" s="74"/>
      <c r="LU3" s="74"/>
      <c r="LV3" s="74"/>
      <c r="LW3" s="74"/>
      <c r="LX3" s="74"/>
      <c r="LY3" s="74"/>
      <c r="LZ3" s="74"/>
      <c r="MA3" s="74"/>
      <c r="MB3" s="74"/>
      <c r="MC3" s="74"/>
      <c r="MD3" s="74"/>
      <c r="ME3" s="74"/>
      <c r="MF3" s="74"/>
      <c r="MG3" s="74"/>
      <c r="MH3" s="74"/>
      <c r="MI3" s="74"/>
      <c r="MJ3" s="74"/>
      <c r="MK3" s="74"/>
      <c r="ML3" s="74"/>
      <c r="MM3" s="74"/>
      <c r="MN3" s="74"/>
      <c r="MO3" s="74"/>
      <c r="MP3" s="74"/>
      <c r="MQ3" s="74"/>
      <c r="MR3" s="74"/>
      <c r="MS3" s="74"/>
      <c r="MT3" s="74"/>
      <c r="MU3" s="74"/>
      <c r="MV3" s="74"/>
      <c r="MW3" s="74"/>
      <c r="MX3" s="74"/>
      <c r="MY3" s="74"/>
      <c r="MZ3" s="74"/>
      <c r="NA3" s="74"/>
      <c r="NB3" s="74"/>
      <c r="NC3" s="74"/>
      <c r="ND3" s="74"/>
      <c r="NE3" s="74"/>
      <c r="NF3" s="74"/>
      <c r="NG3" s="74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</row>
    <row r="4" spans="1:387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75" t="str">
        <f>データ!H6&amp;"　"&amp;データ!I6</f>
        <v>広島県広島市　湯の山温泉館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8"/>
      <c r="AQ7" s="76" t="s">
        <v>2</v>
      </c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8"/>
      <c r="CF7" s="76" t="s">
        <v>3</v>
      </c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8"/>
      <c r="DU7" s="79" t="s">
        <v>4</v>
      </c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 t="s">
        <v>5</v>
      </c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9" t="s">
        <v>6</v>
      </c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 t="s">
        <v>7</v>
      </c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 t="s">
        <v>8</v>
      </c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3"/>
      <c r="NI7" s="80" t="s">
        <v>9</v>
      </c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2"/>
    </row>
    <row r="8" spans="1:387" ht="18.75" customHeight="1" x14ac:dyDescent="0.15">
      <c r="A8" s="2"/>
      <c r="B8" s="89" t="str">
        <f>データ!J7</f>
        <v>法非適用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1"/>
      <c r="AQ8" s="89" t="str">
        <f>データ!K7</f>
        <v>観光施設事業</v>
      </c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1"/>
      <c r="CF8" s="89" t="str">
        <f>データ!L7</f>
        <v>休養宿泊施設</v>
      </c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1"/>
      <c r="DU8" s="92" t="str">
        <f>データ!M7</f>
        <v>Ｃ</v>
      </c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 t="str">
        <f>データ!N7</f>
        <v>非設置</v>
      </c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93">
        <f>データ!S7</f>
        <v>366</v>
      </c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2" t="str">
        <f>データ!T7</f>
        <v>利用料金制</v>
      </c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4" t="str">
        <f>データ!U7</f>
        <v>-</v>
      </c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3"/>
      <c r="NI8" s="95" t="s">
        <v>10</v>
      </c>
      <c r="NJ8" s="96"/>
      <c r="NK8" s="83" t="s">
        <v>11</v>
      </c>
      <c r="NL8" s="83"/>
      <c r="NM8" s="83"/>
      <c r="NN8" s="83"/>
      <c r="NO8" s="83"/>
      <c r="NP8" s="83"/>
      <c r="NQ8" s="83"/>
      <c r="NR8" s="83"/>
      <c r="NS8" s="83"/>
      <c r="NT8" s="83"/>
      <c r="NU8" s="83"/>
      <c r="NV8" s="84"/>
    </row>
    <row r="9" spans="1:387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8"/>
      <c r="AQ9" s="76" t="s">
        <v>13</v>
      </c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8"/>
      <c r="CF9" s="76" t="s">
        <v>14</v>
      </c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8"/>
      <c r="DU9" s="79" t="s">
        <v>15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9" t="s">
        <v>16</v>
      </c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79"/>
      <c r="JT9" s="79"/>
      <c r="JU9" s="79"/>
      <c r="JV9" s="79" t="s">
        <v>17</v>
      </c>
      <c r="JW9" s="79"/>
      <c r="JX9" s="79"/>
      <c r="JY9" s="79"/>
      <c r="JZ9" s="79"/>
      <c r="KA9" s="79"/>
      <c r="KB9" s="79"/>
      <c r="KC9" s="79"/>
      <c r="KD9" s="79"/>
      <c r="KE9" s="79"/>
      <c r="KF9" s="79"/>
      <c r="KG9" s="79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 t="s">
        <v>18</v>
      </c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79"/>
      <c r="MB9" s="79"/>
      <c r="MC9" s="79"/>
      <c r="MD9" s="79"/>
      <c r="ME9" s="79"/>
      <c r="MF9" s="79"/>
      <c r="MG9" s="79"/>
      <c r="MH9" s="79"/>
      <c r="MI9" s="79"/>
      <c r="MJ9" s="79"/>
      <c r="MK9" s="79"/>
      <c r="ML9" s="79"/>
      <c r="MM9" s="79"/>
      <c r="MN9" s="79"/>
      <c r="MO9" s="79"/>
      <c r="MP9" s="79"/>
      <c r="MQ9" s="79"/>
      <c r="MR9" s="79"/>
      <c r="MS9" s="79"/>
      <c r="MT9" s="79"/>
      <c r="MU9" s="79"/>
      <c r="MV9" s="79"/>
      <c r="MW9" s="79"/>
      <c r="MX9" s="79"/>
      <c r="MY9" s="79"/>
      <c r="MZ9" s="79"/>
      <c r="NA9" s="79"/>
      <c r="NB9" s="79"/>
      <c r="NC9" s="79"/>
      <c r="ND9" s="79"/>
      <c r="NE9" s="79"/>
      <c r="NF9" s="79"/>
      <c r="NG9" s="79"/>
      <c r="NH9" s="3"/>
      <c r="NI9" s="85" t="s">
        <v>19</v>
      </c>
      <c r="NJ9" s="86"/>
      <c r="NK9" s="87" t="s">
        <v>20</v>
      </c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8"/>
    </row>
    <row r="10" spans="1:387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327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93">
        <f>データ!R7</f>
        <v>0</v>
      </c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92" t="str">
        <f>データ!V7</f>
        <v>無</v>
      </c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4">
        <f>データ!W7</f>
        <v>100</v>
      </c>
      <c r="JW10" s="94"/>
      <c r="JX10" s="94"/>
      <c r="JY10" s="94"/>
      <c r="JZ10" s="94"/>
      <c r="KA10" s="94"/>
      <c r="KB10" s="94"/>
      <c r="KC10" s="94"/>
      <c r="KD10" s="94"/>
      <c r="KE10" s="94"/>
      <c r="KF10" s="94"/>
      <c r="KG10" s="94"/>
      <c r="KH10" s="94"/>
      <c r="KI10" s="94"/>
      <c r="KJ10" s="94"/>
      <c r="KK10" s="94"/>
      <c r="KL10" s="94"/>
      <c r="KM10" s="94"/>
      <c r="KN10" s="94"/>
      <c r="KO10" s="94"/>
      <c r="KP10" s="94"/>
      <c r="KQ10" s="94"/>
      <c r="KR10" s="94"/>
      <c r="KS10" s="94"/>
      <c r="KT10" s="94"/>
      <c r="KU10" s="94"/>
      <c r="KV10" s="94"/>
      <c r="KW10" s="94"/>
      <c r="KX10" s="94"/>
      <c r="KY10" s="94"/>
      <c r="KZ10" s="94"/>
      <c r="LA10" s="94"/>
      <c r="LB10" s="94"/>
      <c r="LC10" s="94"/>
      <c r="LD10" s="94"/>
      <c r="LE10" s="94"/>
      <c r="LF10" s="94"/>
      <c r="LG10" s="94"/>
      <c r="LH10" s="94"/>
      <c r="LI10" s="94"/>
      <c r="LJ10" s="94"/>
      <c r="LK10" s="94"/>
      <c r="LL10" s="94"/>
      <c r="LM10" s="94"/>
      <c r="LN10" s="94"/>
      <c r="LO10" s="92" t="str">
        <f>データ!X7</f>
        <v>無</v>
      </c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2"/>
      <c r="NI10" s="97" t="s">
        <v>21</v>
      </c>
      <c r="NJ10" s="98"/>
      <c r="NK10" s="99" t="s">
        <v>22</v>
      </c>
      <c r="NL10" s="99"/>
      <c r="NM10" s="99"/>
      <c r="NN10" s="99"/>
      <c r="NO10" s="99"/>
      <c r="NP10" s="99"/>
      <c r="NQ10" s="99"/>
      <c r="NR10" s="99"/>
      <c r="NS10" s="99"/>
      <c r="NT10" s="99"/>
      <c r="NU10" s="99"/>
      <c r="NV10" s="100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101" t="s">
        <v>23</v>
      </c>
      <c r="NJ11" s="101"/>
      <c r="NK11" s="101"/>
      <c r="NL11" s="101"/>
      <c r="NM11" s="101"/>
      <c r="NN11" s="101"/>
      <c r="NO11" s="101"/>
      <c r="NP11" s="101"/>
      <c r="NQ11" s="101"/>
      <c r="NR11" s="101"/>
      <c r="NS11" s="101"/>
      <c r="NT11" s="101"/>
      <c r="NU11" s="101"/>
      <c r="NV11" s="101"/>
      <c r="NW11" s="101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101"/>
      <c r="NJ12" s="101"/>
      <c r="NK12" s="101"/>
      <c r="NL12" s="101"/>
      <c r="NM12" s="101"/>
      <c r="NN12" s="101"/>
      <c r="NO12" s="101"/>
      <c r="NP12" s="101"/>
      <c r="NQ12" s="101"/>
      <c r="NR12" s="101"/>
      <c r="NS12" s="101"/>
      <c r="NT12" s="101"/>
      <c r="NU12" s="101"/>
      <c r="NV12" s="101"/>
      <c r="NW12" s="10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2"/>
      <c r="NJ13" s="102"/>
      <c r="NK13" s="102"/>
      <c r="NL13" s="102"/>
      <c r="NM13" s="102"/>
      <c r="NN13" s="102"/>
      <c r="NO13" s="102"/>
      <c r="NP13" s="102"/>
      <c r="NQ13" s="102"/>
      <c r="NR13" s="102"/>
      <c r="NS13" s="102"/>
      <c r="NT13" s="102"/>
      <c r="NU13" s="102"/>
      <c r="NV13" s="102"/>
      <c r="NW13" s="102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103" t="s">
        <v>24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6"/>
      <c r="JO14" s="6"/>
      <c r="JP14" s="6"/>
      <c r="JQ14" s="6"/>
      <c r="JR14" s="6"/>
      <c r="JS14" s="6"/>
      <c r="JT14" s="105" t="s">
        <v>25</v>
      </c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6"/>
      <c r="NH14" s="2"/>
      <c r="NI14" s="109" t="s">
        <v>26</v>
      </c>
      <c r="NJ14" s="110"/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1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  <c r="IZ15" s="104"/>
      <c r="JA15" s="104"/>
      <c r="JB15" s="104"/>
      <c r="JC15" s="104"/>
      <c r="JD15" s="104"/>
      <c r="JE15" s="104"/>
      <c r="JF15" s="104"/>
      <c r="JG15" s="104"/>
      <c r="JH15" s="104"/>
      <c r="JI15" s="104"/>
      <c r="JJ15" s="104"/>
      <c r="JK15" s="104"/>
      <c r="JL15" s="104"/>
      <c r="JM15" s="104"/>
      <c r="JN15" s="8"/>
      <c r="JO15" s="8"/>
      <c r="JP15" s="8"/>
      <c r="JQ15" s="8"/>
      <c r="JR15" s="8"/>
      <c r="JS15" s="8"/>
      <c r="JT15" s="107"/>
      <c r="JU15" s="104"/>
      <c r="JV15" s="104"/>
      <c r="JW15" s="104"/>
      <c r="JX15" s="104"/>
      <c r="JY15" s="104"/>
      <c r="JZ15" s="104"/>
      <c r="KA15" s="104"/>
      <c r="KB15" s="104"/>
      <c r="KC15" s="104"/>
      <c r="KD15" s="104"/>
      <c r="KE15" s="104"/>
      <c r="KF15" s="104"/>
      <c r="KG15" s="104"/>
      <c r="KH15" s="104"/>
      <c r="KI15" s="104"/>
      <c r="KJ15" s="104"/>
      <c r="KK15" s="104"/>
      <c r="KL15" s="104"/>
      <c r="KM15" s="104"/>
      <c r="KN15" s="104"/>
      <c r="KO15" s="104"/>
      <c r="KP15" s="104"/>
      <c r="KQ15" s="104"/>
      <c r="KR15" s="104"/>
      <c r="KS15" s="104"/>
      <c r="KT15" s="104"/>
      <c r="KU15" s="104"/>
      <c r="KV15" s="104"/>
      <c r="KW15" s="104"/>
      <c r="KX15" s="104"/>
      <c r="KY15" s="104"/>
      <c r="KZ15" s="104"/>
      <c r="LA15" s="104"/>
      <c r="LB15" s="104"/>
      <c r="LC15" s="104"/>
      <c r="LD15" s="104"/>
      <c r="LE15" s="104"/>
      <c r="LF15" s="104"/>
      <c r="LG15" s="104"/>
      <c r="LH15" s="104"/>
      <c r="LI15" s="104"/>
      <c r="LJ15" s="104"/>
      <c r="LK15" s="104"/>
      <c r="LL15" s="104"/>
      <c r="LM15" s="104"/>
      <c r="LN15" s="104"/>
      <c r="LO15" s="104"/>
      <c r="LP15" s="104"/>
      <c r="LQ15" s="104"/>
      <c r="LR15" s="104"/>
      <c r="LS15" s="104"/>
      <c r="LT15" s="104"/>
      <c r="LU15" s="104"/>
      <c r="LV15" s="104"/>
      <c r="LW15" s="104"/>
      <c r="LX15" s="104"/>
      <c r="LY15" s="104"/>
      <c r="LZ15" s="104"/>
      <c r="MA15" s="104"/>
      <c r="MB15" s="104"/>
      <c r="MC15" s="104"/>
      <c r="MD15" s="104"/>
      <c r="ME15" s="104"/>
      <c r="MF15" s="104"/>
      <c r="MG15" s="104"/>
      <c r="MH15" s="104"/>
      <c r="MI15" s="104"/>
      <c r="MJ15" s="104"/>
      <c r="MK15" s="104"/>
      <c r="ML15" s="104"/>
      <c r="MM15" s="104"/>
      <c r="MN15" s="104"/>
      <c r="MO15" s="104"/>
      <c r="MP15" s="104"/>
      <c r="MQ15" s="104"/>
      <c r="MR15" s="104"/>
      <c r="MS15" s="104"/>
      <c r="MT15" s="104"/>
      <c r="MU15" s="104"/>
      <c r="MV15" s="104"/>
      <c r="MW15" s="104"/>
      <c r="MX15" s="104"/>
      <c r="MY15" s="104"/>
      <c r="MZ15" s="104"/>
      <c r="NA15" s="104"/>
      <c r="NB15" s="104"/>
      <c r="NC15" s="104"/>
      <c r="ND15" s="104"/>
      <c r="NE15" s="104"/>
      <c r="NF15" s="104"/>
      <c r="NG15" s="108"/>
      <c r="NH15" s="2"/>
      <c r="NI15" s="139" t="s">
        <v>143</v>
      </c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1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39"/>
      <c r="NJ16" s="140"/>
      <c r="NK16" s="140"/>
      <c r="NL16" s="140"/>
      <c r="NM16" s="140"/>
      <c r="NN16" s="140"/>
      <c r="NO16" s="140"/>
      <c r="NP16" s="140"/>
      <c r="NQ16" s="140"/>
      <c r="NR16" s="140"/>
      <c r="NS16" s="140"/>
      <c r="NT16" s="140"/>
      <c r="NU16" s="140"/>
      <c r="NV16" s="140"/>
      <c r="NW16" s="141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39"/>
      <c r="NJ17" s="140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1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39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1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39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1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39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1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39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1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39"/>
      <c r="NJ22" s="140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1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39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1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39"/>
      <c r="NJ24" s="140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1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39"/>
      <c r="NJ25" s="140"/>
      <c r="NK25" s="140"/>
      <c r="NL25" s="140"/>
      <c r="NM25" s="140"/>
      <c r="NN25" s="140"/>
      <c r="NO25" s="140"/>
      <c r="NP25" s="140"/>
      <c r="NQ25" s="140"/>
      <c r="NR25" s="140"/>
      <c r="NS25" s="140"/>
      <c r="NT25" s="140"/>
      <c r="NU25" s="140"/>
      <c r="NV25" s="140"/>
      <c r="NW25" s="141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39"/>
      <c r="NJ26" s="140"/>
      <c r="NK26" s="140"/>
      <c r="NL26" s="140"/>
      <c r="NM26" s="140"/>
      <c r="NN26" s="140"/>
      <c r="NO26" s="140"/>
      <c r="NP26" s="140"/>
      <c r="NQ26" s="140"/>
      <c r="NR26" s="140"/>
      <c r="NS26" s="140"/>
      <c r="NT26" s="140"/>
      <c r="NU26" s="140"/>
      <c r="NV26" s="140"/>
      <c r="NW26" s="141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39"/>
      <c r="NJ27" s="140"/>
      <c r="NK27" s="140"/>
      <c r="NL27" s="140"/>
      <c r="NM27" s="140"/>
      <c r="NN27" s="140"/>
      <c r="NO27" s="140"/>
      <c r="NP27" s="140"/>
      <c r="NQ27" s="140"/>
      <c r="NR27" s="140"/>
      <c r="NS27" s="140"/>
      <c r="NT27" s="140"/>
      <c r="NU27" s="140"/>
      <c r="NV27" s="140"/>
      <c r="NW27" s="141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39"/>
      <c r="NJ28" s="140"/>
      <c r="NK28" s="140"/>
      <c r="NL28" s="140"/>
      <c r="NM28" s="140"/>
      <c r="NN28" s="140"/>
      <c r="NO28" s="140"/>
      <c r="NP28" s="140"/>
      <c r="NQ28" s="140"/>
      <c r="NR28" s="140"/>
      <c r="NS28" s="140"/>
      <c r="NT28" s="140"/>
      <c r="NU28" s="140"/>
      <c r="NV28" s="140"/>
      <c r="NW28" s="141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39"/>
      <c r="NJ29" s="140"/>
      <c r="NK29" s="140"/>
      <c r="NL29" s="140"/>
      <c r="NM29" s="140"/>
      <c r="NN29" s="140"/>
      <c r="NO29" s="140"/>
      <c r="NP29" s="140"/>
      <c r="NQ29" s="140"/>
      <c r="NR29" s="140"/>
      <c r="NS29" s="140"/>
      <c r="NT29" s="140"/>
      <c r="NU29" s="140"/>
      <c r="NV29" s="140"/>
      <c r="NW29" s="141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2" t="str">
        <f>データ!$B$11</f>
        <v>H30</v>
      </c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 t="str">
        <f>データ!$C$11</f>
        <v>R01</v>
      </c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 t="str">
        <f>データ!$D$11</f>
        <v>R02</v>
      </c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 t="str">
        <f>データ!$E$11</f>
        <v>R03</v>
      </c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 t="str">
        <f>データ!$F$11</f>
        <v>R04</v>
      </c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2" t="str">
        <f>データ!$B$11</f>
        <v>H30</v>
      </c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 t="str">
        <f>データ!$C$11</f>
        <v>R01</v>
      </c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 t="str">
        <f>データ!$D$11</f>
        <v>R02</v>
      </c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 t="str">
        <f>データ!$E$11</f>
        <v>R03</v>
      </c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 t="str">
        <f>データ!$F$11</f>
        <v>R04</v>
      </c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2" t="str">
        <f>データ!$B$11</f>
        <v>H30</v>
      </c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 t="str">
        <f>データ!$C$11</f>
        <v>R01</v>
      </c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 t="str">
        <f>データ!$D$11</f>
        <v>R02</v>
      </c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 t="str">
        <f>データ!$E$11</f>
        <v>R03</v>
      </c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  <c r="IV30" s="112"/>
      <c r="IW30" s="112"/>
      <c r="IX30" s="112" t="str">
        <f>データ!$F$11</f>
        <v>R04</v>
      </c>
      <c r="IY30" s="112"/>
      <c r="IZ30" s="112"/>
      <c r="JA30" s="112"/>
      <c r="JB30" s="112"/>
      <c r="JC30" s="112"/>
      <c r="JD30" s="112"/>
      <c r="JE30" s="112"/>
      <c r="JF30" s="112"/>
      <c r="JG30" s="112"/>
      <c r="JH30" s="112"/>
      <c r="JI30" s="112"/>
      <c r="JJ30" s="112"/>
      <c r="JK30" s="112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42"/>
      <c r="NJ30" s="143"/>
      <c r="NK30" s="143"/>
      <c r="NL30" s="143"/>
      <c r="NM30" s="143"/>
      <c r="NN30" s="143"/>
      <c r="NO30" s="143"/>
      <c r="NP30" s="143"/>
      <c r="NQ30" s="143"/>
      <c r="NR30" s="143"/>
      <c r="NS30" s="143"/>
      <c r="NT30" s="143"/>
      <c r="NU30" s="143"/>
      <c r="NV30" s="143"/>
      <c r="NW30" s="144"/>
    </row>
    <row r="31" spans="1:387" ht="13.5" customHeight="1" x14ac:dyDescent="0.15">
      <c r="A31" s="2"/>
      <c r="B31" s="9"/>
      <c r="C31" s="2"/>
      <c r="D31" s="2"/>
      <c r="E31" s="2"/>
      <c r="F31" s="2"/>
      <c r="I31" s="120" t="s">
        <v>27</v>
      </c>
      <c r="J31" s="120"/>
      <c r="K31" s="120"/>
      <c r="L31" s="120"/>
      <c r="M31" s="120"/>
      <c r="N31" s="120"/>
      <c r="O31" s="120"/>
      <c r="P31" s="120"/>
      <c r="Q31" s="120"/>
      <c r="R31" s="121">
        <f>データ!Y7</f>
        <v>93.4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>
        <f>データ!Z7</f>
        <v>91.6</v>
      </c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>
        <f>データ!AA7</f>
        <v>87.5</v>
      </c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>
        <f>データ!AB7</f>
        <v>77.900000000000006</v>
      </c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>
        <f>データ!AC7</f>
        <v>92.8</v>
      </c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20" t="s">
        <v>27</v>
      </c>
      <c r="CX31" s="120"/>
      <c r="CY31" s="120"/>
      <c r="CZ31" s="120"/>
      <c r="DA31" s="120"/>
      <c r="DB31" s="120"/>
      <c r="DC31" s="120"/>
      <c r="DD31" s="120"/>
      <c r="DE31" s="120"/>
      <c r="DF31" s="121">
        <f>データ!AJ7</f>
        <v>0</v>
      </c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>
        <f>データ!AK7</f>
        <v>0</v>
      </c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>
        <f>データ!AL7</f>
        <v>11.6</v>
      </c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>
        <f>データ!AM7</f>
        <v>30.9</v>
      </c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>
        <f>データ!AN7</f>
        <v>15.2</v>
      </c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20" t="s">
        <v>27</v>
      </c>
      <c r="GL31" s="120"/>
      <c r="GM31" s="120"/>
      <c r="GN31" s="120"/>
      <c r="GO31" s="120"/>
      <c r="GP31" s="120"/>
      <c r="GQ31" s="120"/>
      <c r="GR31" s="120"/>
      <c r="GS31" s="120"/>
      <c r="GT31" s="119" t="str">
        <f>データ!AU7</f>
        <v>-</v>
      </c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 t="str">
        <f>データ!AV7</f>
        <v>-</v>
      </c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 t="str">
        <f>データ!AW7</f>
        <v>-</v>
      </c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 t="str">
        <f>データ!AX7</f>
        <v>-</v>
      </c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 t="str">
        <f>データ!AY7</f>
        <v>-</v>
      </c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9" t="s">
        <v>28</v>
      </c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1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20" t="s">
        <v>29</v>
      </c>
      <c r="J32" s="120"/>
      <c r="K32" s="120"/>
      <c r="L32" s="120"/>
      <c r="M32" s="120"/>
      <c r="N32" s="120"/>
      <c r="O32" s="120"/>
      <c r="P32" s="120"/>
      <c r="Q32" s="120"/>
      <c r="R32" s="121">
        <f>データ!AD7</f>
        <v>94.7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>
        <f>データ!AE7</f>
        <v>95.4</v>
      </c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>
        <f>データ!AF7</f>
        <v>99.8</v>
      </c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>
        <f>データ!AG7</f>
        <v>97.4</v>
      </c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>
        <f>データ!AH7</f>
        <v>107.4</v>
      </c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20" t="s">
        <v>29</v>
      </c>
      <c r="CX32" s="120"/>
      <c r="CY32" s="120"/>
      <c r="CZ32" s="120"/>
      <c r="DA32" s="120"/>
      <c r="DB32" s="120"/>
      <c r="DC32" s="120"/>
      <c r="DD32" s="120"/>
      <c r="DE32" s="120"/>
      <c r="DF32" s="121">
        <f>データ!AO7</f>
        <v>0</v>
      </c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>
        <f>データ!AP7</f>
        <v>10.9</v>
      </c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>
        <f>データ!AQ7</f>
        <v>26</v>
      </c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>
        <f>データ!AR7</f>
        <v>40.799999999999997</v>
      </c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>
        <f>データ!AS7</f>
        <v>22.8</v>
      </c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20" t="s">
        <v>29</v>
      </c>
      <c r="GL32" s="120"/>
      <c r="GM32" s="120"/>
      <c r="GN32" s="120"/>
      <c r="GO32" s="120"/>
      <c r="GP32" s="120"/>
      <c r="GQ32" s="120"/>
      <c r="GR32" s="120"/>
      <c r="GS32" s="120"/>
      <c r="GT32" s="119" t="str">
        <f>データ!AZ7</f>
        <v>-</v>
      </c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 t="str">
        <f>データ!BA7</f>
        <v>-</v>
      </c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 t="str">
        <f>データ!BB7</f>
        <v>-</v>
      </c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 t="str">
        <f>データ!BC7</f>
        <v>-</v>
      </c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 t="str">
        <f>データ!BD7</f>
        <v>-</v>
      </c>
      <c r="IY32" s="119"/>
      <c r="IZ32" s="119"/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45" t="s">
        <v>140</v>
      </c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7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45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7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45"/>
      <c r="NJ34" s="146"/>
      <c r="NK34" s="146"/>
      <c r="NL34" s="146"/>
      <c r="NM34" s="146"/>
      <c r="NN34" s="146"/>
      <c r="NO34" s="146"/>
      <c r="NP34" s="146"/>
      <c r="NQ34" s="146"/>
      <c r="NR34" s="146"/>
      <c r="NS34" s="146"/>
      <c r="NT34" s="146"/>
      <c r="NU34" s="146"/>
      <c r="NV34" s="146"/>
      <c r="NW34" s="147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45"/>
      <c r="NJ35" s="146"/>
      <c r="NK35" s="146"/>
      <c r="NL35" s="146"/>
      <c r="NM35" s="146"/>
      <c r="NN35" s="146"/>
      <c r="NO35" s="146"/>
      <c r="NP35" s="146"/>
      <c r="NQ35" s="146"/>
      <c r="NR35" s="146"/>
      <c r="NS35" s="146"/>
      <c r="NT35" s="146"/>
      <c r="NU35" s="146"/>
      <c r="NV35" s="146"/>
      <c r="NW35" s="147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45"/>
      <c r="NJ36" s="146"/>
      <c r="NK36" s="146"/>
      <c r="NL36" s="146"/>
      <c r="NM36" s="146"/>
      <c r="NN36" s="146"/>
      <c r="NO36" s="146"/>
      <c r="NP36" s="146"/>
      <c r="NQ36" s="146"/>
      <c r="NR36" s="146"/>
      <c r="NS36" s="146"/>
      <c r="NT36" s="146"/>
      <c r="NU36" s="146"/>
      <c r="NV36" s="146"/>
      <c r="NW36" s="147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45"/>
      <c r="NJ37" s="146"/>
      <c r="NK37" s="146"/>
      <c r="NL37" s="146"/>
      <c r="NM37" s="146"/>
      <c r="NN37" s="146"/>
      <c r="NO37" s="146"/>
      <c r="NP37" s="146"/>
      <c r="NQ37" s="146"/>
      <c r="NR37" s="146"/>
      <c r="NS37" s="146"/>
      <c r="NT37" s="146"/>
      <c r="NU37" s="146"/>
      <c r="NV37" s="146"/>
      <c r="NW37" s="147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45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7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45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7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45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7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45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7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45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7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45"/>
      <c r="NJ43" s="146"/>
      <c r="NK43" s="146"/>
      <c r="NL43" s="146"/>
      <c r="NM43" s="146"/>
      <c r="NN43" s="146"/>
      <c r="NO43" s="146"/>
      <c r="NP43" s="146"/>
      <c r="NQ43" s="146"/>
      <c r="NR43" s="146"/>
      <c r="NS43" s="146"/>
      <c r="NT43" s="146"/>
      <c r="NU43" s="146"/>
      <c r="NV43" s="146"/>
      <c r="NW43" s="147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45"/>
      <c r="NJ44" s="146"/>
      <c r="NK44" s="146"/>
      <c r="NL44" s="146"/>
      <c r="NM44" s="146"/>
      <c r="NN44" s="146"/>
      <c r="NO44" s="146"/>
      <c r="NP44" s="146"/>
      <c r="NQ44" s="146"/>
      <c r="NR44" s="146"/>
      <c r="NS44" s="146"/>
      <c r="NT44" s="146"/>
      <c r="NU44" s="146"/>
      <c r="NV44" s="146"/>
      <c r="NW44" s="147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45"/>
      <c r="NJ45" s="146"/>
      <c r="NK45" s="146"/>
      <c r="NL45" s="146"/>
      <c r="NM45" s="146"/>
      <c r="NN45" s="146"/>
      <c r="NO45" s="146"/>
      <c r="NP45" s="146"/>
      <c r="NQ45" s="146"/>
      <c r="NR45" s="146"/>
      <c r="NS45" s="146"/>
      <c r="NT45" s="146"/>
      <c r="NU45" s="146"/>
      <c r="NV45" s="146"/>
      <c r="NW45" s="147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45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7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48"/>
      <c r="NJ47" s="149"/>
      <c r="NK47" s="149"/>
      <c r="NL47" s="149"/>
      <c r="NM47" s="149"/>
      <c r="NN47" s="149"/>
      <c r="NO47" s="149"/>
      <c r="NP47" s="149"/>
      <c r="NQ47" s="149"/>
      <c r="NR47" s="149"/>
      <c r="NS47" s="149"/>
      <c r="NT47" s="149"/>
      <c r="NU47" s="149"/>
      <c r="NV47" s="149"/>
      <c r="NW47" s="150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9" t="s">
        <v>30</v>
      </c>
      <c r="NJ48" s="110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1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45" t="s">
        <v>141</v>
      </c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7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45"/>
      <c r="NJ50" s="146"/>
      <c r="NK50" s="146"/>
      <c r="NL50" s="146"/>
      <c r="NM50" s="146"/>
      <c r="NN50" s="146"/>
      <c r="NO50" s="146"/>
      <c r="NP50" s="146"/>
      <c r="NQ50" s="146"/>
      <c r="NR50" s="146"/>
      <c r="NS50" s="146"/>
      <c r="NT50" s="146"/>
      <c r="NU50" s="146"/>
      <c r="NV50" s="146"/>
      <c r="NW50" s="147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45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7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2" t="str">
        <f>データ!$B$11</f>
        <v>H30</v>
      </c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 t="str">
        <f>データ!$C$11</f>
        <v>R01</v>
      </c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 t="str">
        <f>データ!$D$11</f>
        <v>R02</v>
      </c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 t="str">
        <f>データ!$E$11</f>
        <v>R03</v>
      </c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 t="str">
        <f>データ!$F$11</f>
        <v>R04</v>
      </c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2" t="str">
        <f>データ!$B$11</f>
        <v>H30</v>
      </c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 t="str">
        <f>データ!$C$11</f>
        <v>R01</v>
      </c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 t="str">
        <f>データ!$D$11</f>
        <v>R02</v>
      </c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 t="str">
        <f>データ!$E$11</f>
        <v>R03</v>
      </c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 t="str">
        <f>データ!$F$11</f>
        <v>R04</v>
      </c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2" t="str">
        <f>データ!$B$11</f>
        <v>H30</v>
      </c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 t="str">
        <f>データ!$C$11</f>
        <v>R01</v>
      </c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 t="str">
        <f>データ!$D$11</f>
        <v>R02</v>
      </c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 t="str">
        <f>データ!$E$11</f>
        <v>R03</v>
      </c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 t="str">
        <f>データ!$F$11</f>
        <v>R04</v>
      </c>
      <c r="IY52" s="112"/>
      <c r="IZ52" s="112"/>
      <c r="JA52" s="112"/>
      <c r="JB52" s="112"/>
      <c r="JC52" s="112"/>
      <c r="JD52" s="112"/>
      <c r="JE52" s="112"/>
      <c r="JF52" s="112"/>
      <c r="JG52" s="112"/>
      <c r="JH52" s="112"/>
      <c r="JI52" s="112"/>
      <c r="JJ52" s="112"/>
      <c r="JK52" s="11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2" t="str">
        <f>データ!$B$11</f>
        <v>H30</v>
      </c>
      <c r="KI52" s="112"/>
      <c r="KJ52" s="112"/>
      <c r="KK52" s="112"/>
      <c r="KL52" s="112"/>
      <c r="KM52" s="112"/>
      <c r="KN52" s="112"/>
      <c r="KO52" s="112"/>
      <c r="KP52" s="112"/>
      <c r="KQ52" s="112"/>
      <c r="KR52" s="112"/>
      <c r="KS52" s="112"/>
      <c r="KT52" s="112"/>
      <c r="KU52" s="112"/>
      <c r="KV52" s="112" t="str">
        <f>データ!$C$11</f>
        <v>R01</v>
      </c>
      <c r="KW52" s="112"/>
      <c r="KX52" s="112"/>
      <c r="KY52" s="112"/>
      <c r="KZ52" s="112"/>
      <c r="LA52" s="112"/>
      <c r="LB52" s="112"/>
      <c r="LC52" s="112"/>
      <c r="LD52" s="112"/>
      <c r="LE52" s="112"/>
      <c r="LF52" s="112"/>
      <c r="LG52" s="112"/>
      <c r="LH52" s="112"/>
      <c r="LI52" s="112"/>
      <c r="LJ52" s="112" t="str">
        <f>データ!$D$11</f>
        <v>R02</v>
      </c>
      <c r="LK52" s="112"/>
      <c r="LL52" s="112"/>
      <c r="LM52" s="112"/>
      <c r="LN52" s="112"/>
      <c r="LO52" s="112"/>
      <c r="LP52" s="112"/>
      <c r="LQ52" s="112"/>
      <c r="LR52" s="112"/>
      <c r="LS52" s="112"/>
      <c r="LT52" s="112"/>
      <c r="LU52" s="112"/>
      <c r="LV52" s="112"/>
      <c r="LW52" s="112"/>
      <c r="LX52" s="112" t="str">
        <f>データ!$E$11</f>
        <v>R03</v>
      </c>
      <c r="LY52" s="112"/>
      <c r="LZ52" s="112"/>
      <c r="MA52" s="112"/>
      <c r="MB52" s="112"/>
      <c r="MC52" s="112"/>
      <c r="MD52" s="112"/>
      <c r="ME52" s="112"/>
      <c r="MF52" s="112"/>
      <c r="MG52" s="112"/>
      <c r="MH52" s="112"/>
      <c r="MI52" s="112"/>
      <c r="MJ52" s="112"/>
      <c r="MK52" s="112"/>
      <c r="ML52" s="112" t="str">
        <f>データ!$F$11</f>
        <v>R04</v>
      </c>
      <c r="MM52" s="112"/>
      <c r="MN52" s="112"/>
      <c r="MO52" s="112"/>
      <c r="MP52" s="112"/>
      <c r="MQ52" s="112"/>
      <c r="MR52" s="112"/>
      <c r="MS52" s="112"/>
      <c r="MT52" s="112"/>
      <c r="MU52" s="112"/>
      <c r="MV52" s="112"/>
      <c r="MW52" s="112"/>
      <c r="MX52" s="112"/>
      <c r="MY52" s="112"/>
      <c r="MZ52" s="2"/>
      <c r="NA52" s="2"/>
      <c r="NB52" s="2"/>
      <c r="NC52" s="2"/>
      <c r="ND52" s="2"/>
      <c r="NE52" s="2"/>
      <c r="NF52" s="2"/>
      <c r="NG52" s="10"/>
      <c r="NH52" s="2"/>
      <c r="NI52" s="145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7"/>
    </row>
    <row r="53" spans="1:387" ht="13.5" customHeight="1" x14ac:dyDescent="0.15">
      <c r="A53" s="2"/>
      <c r="B53" s="9"/>
      <c r="C53" s="2"/>
      <c r="D53" s="2"/>
      <c r="E53" s="2"/>
      <c r="F53" s="2"/>
      <c r="I53" s="120" t="s">
        <v>27</v>
      </c>
      <c r="J53" s="120"/>
      <c r="K53" s="120"/>
      <c r="L53" s="120"/>
      <c r="M53" s="120"/>
      <c r="N53" s="120"/>
      <c r="O53" s="120"/>
      <c r="P53" s="120"/>
      <c r="Q53" s="120"/>
      <c r="R53" s="121" t="str">
        <f>データ!BF7</f>
        <v>-</v>
      </c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 t="str">
        <f>データ!BG7</f>
        <v>-</v>
      </c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 t="str">
        <f>データ!BH7</f>
        <v>-</v>
      </c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 t="str">
        <f>データ!BI7</f>
        <v>-</v>
      </c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 t="str">
        <f>データ!BJ7</f>
        <v>-</v>
      </c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20" t="s">
        <v>27</v>
      </c>
      <c r="CX53" s="120"/>
      <c r="CY53" s="120"/>
      <c r="CZ53" s="120"/>
      <c r="DA53" s="120"/>
      <c r="DB53" s="120"/>
      <c r="DC53" s="120"/>
      <c r="DD53" s="120"/>
      <c r="DE53" s="120"/>
      <c r="DF53" s="121">
        <f>データ!BQ7</f>
        <v>0</v>
      </c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>
        <f>データ!BR7</f>
        <v>0</v>
      </c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>
        <f>データ!BS7</f>
        <v>0</v>
      </c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>
        <f>データ!BT7</f>
        <v>0</v>
      </c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>
        <f>データ!BU7</f>
        <v>0</v>
      </c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20" t="s">
        <v>27</v>
      </c>
      <c r="GL53" s="120"/>
      <c r="GM53" s="120"/>
      <c r="GN53" s="120"/>
      <c r="GO53" s="120"/>
      <c r="GP53" s="120"/>
      <c r="GQ53" s="120"/>
      <c r="GR53" s="120"/>
      <c r="GS53" s="120"/>
      <c r="GT53" s="121">
        <f>データ!CB7</f>
        <v>-18.7</v>
      </c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>
        <f>データ!CC7</f>
        <v>-9.1</v>
      </c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>
        <f>データ!CD7</f>
        <v>-31.6</v>
      </c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>
        <f>データ!CE7</f>
        <v>-112.6</v>
      </c>
      <c r="IK53" s="121"/>
      <c r="IL53" s="121"/>
      <c r="IM53" s="121"/>
      <c r="IN53" s="121"/>
      <c r="IO53" s="121"/>
      <c r="IP53" s="121"/>
      <c r="IQ53" s="121"/>
      <c r="IR53" s="121"/>
      <c r="IS53" s="121"/>
      <c r="IT53" s="121"/>
      <c r="IU53" s="121"/>
      <c r="IV53" s="121"/>
      <c r="IW53" s="121"/>
      <c r="IX53" s="121">
        <f>データ!CF7</f>
        <v>-28.9</v>
      </c>
      <c r="IY53" s="121"/>
      <c r="IZ53" s="121"/>
      <c r="JA53" s="121"/>
      <c r="JB53" s="121"/>
      <c r="JC53" s="121"/>
      <c r="JD53" s="121"/>
      <c r="JE53" s="121"/>
      <c r="JF53" s="121"/>
      <c r="JG53" s="121"/>
      <c r="JH53" s="121"/>
      <c r="JI53" s="121"/>
      <c r="JJ53" s="121"/>
      <c r="JK53" s="121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20" t="s">
        <v>27</v>
      </c>
      <c r="JZ53" s="120"/>
      <c r="KA53" s="120"/>
      <c r="KB53" s="120"/>
      <c r="KC53" s="120"/>
      <c r="KD53" s="120"/>
      <c r="KE53" s="120"/>
      <c r="KF53" s="120"/>
      <c r="KG53" s="120"/>
      <c r="KH53" s="119">
        <f>データ!CM7</f>
        <v>-871</v>
      </c>
      <c r="KI53" s="119"/>
      <c r="KJ53" s="119"/>
      <c r="KK53" s="119"/>
      <c r="KL53" s="119"/>
      <c r="KM53" s="119"/>
      <c r="KN53" s="119"/>
      <c r="KO53" s="119"/>
      <c r="KP53" s="119"/>
      <c r="KQ53" s="119"/>
      <c r="KR53" s="119"/>
      <c r="KS53" s="119"/>
      <c r="KT53" s="119"/>
      <c r="KU53" s="119"/>
      <c r="KV53" s="119">
        <f>データ!CN7</f>
        <v>-1391</v>
      </c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/>
      <c r="LI53" s="119"/>
      <c r="LJ53" s="119">
        <f>データ!CO7</f>
        <v>-3575</v>
      </c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>
        <f>データ!CP7</f>
        <v>-9420</v>
      </c>
      <c r="LY53" s="119"/>
      <c r="LZ53" s="119"/>
      <c r="MA53" s="119"/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>
        <f>データ!CQ7</f>
        <v>-4039</v>
      </c>
      <c r="MM53" s="119"/>
      <c r="MN53" s="119"/>
      <c r="MO53" s="119"/>
      <c r="MP53" s="119"/>
      <c r="MQ53" s="119"/>
      <c r="MR53" s="119"/>
      <c r="MS53" s="119"/>
      <c r="MT53" s="119"/>
      <c r="MU53" s="119"/>
      <c r="MV53" s="119"/>
      <c r="MW53" s="119"/>
      <c r="MX53" s="119"/>
      <c r="MY53" s="119"/>
      <c r="MZ53" s="2"/>
      <c r="NA53" s="2"/>
      <c r="NB53" s="2"/>
      <c r="NC53" s="2"/>
      <c r="ND53" s="2"/>
      <c r="NE53" s="2"/>
      <c r="NF53" s="2"/>
      <c r="NG53" s="10"/>
      <c r="NH53" s="2"/>
      <c r="NI53" s="145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7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20" t="s">
        <v>29</v>
      </c>
      <c r="J54" s="120"/>
      <c r="K54" s="120"/>
      <c r="L54" s="120"/>
      <c r="M54" s="120"/>
      <c r="N54" s="120"/>
      <c r="O54" s="120"/>
      <c r="P54" s="120"/>
      <c r="Q54" s="120"/>
      <c r="R54" s="121" t="str">
        <f>データ!BK7</f>
        <v>-</v>
      </c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 t="str">
        <f>データ!BL7</f>
        <v>-</v>
      </c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 t="str">
        <f>データ!BM7</f>
        <v>-</v>
      </c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 t="str">
        <f>データ!BN7</f>
        <v>-</v>
      </c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 t="str">
        <f>データ!BO7</f>
        <v>-</v>
      </c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20" t="s">
        <v>29</v>
      </c>
      <c r="CX54" s="120"/>
      <c r="CY54" s="120"/>
      <c r="CZ54" s="120"/>
      <c r="DA54" s="120"/>
      <c r="DB54" s="120"/>
      <c r="DC54" s="120"/>
      <c r="DD54" s="120"/>
      <c r="DE54" s="120"/>
      <c r="DF54" s="121">
        <f>データ!BV7</f>
        <v>16</v>
      </c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>
        <f>データ!BW7</f>
        <v>38.299999999999997</v>
      </c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>
        <f>データ!BX7</f>
        <v>10.8</v>
      </c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>
        <f>データ!BY7</f>
        <v>10.199999999999999</v>
      </c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>
        <f>データ!BZ7</f>
        <v>9.1999999999999993</v>
      </c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20" t="s">
        <v>29</v>
      </c>
      <c r="GL54" s="120"/>
      <c r="GM54" s="120"/>
      <c r="GN54" s="120"/>
      <c r="GO54" s="120"/>
      <c r="GP54" s="120"/>
      <c r="GQ54" s="120"/>
      <c r="GR54" s="120"/>
      <c r="GS54" s="120"/>
      <c r="GT54" s="121">
        <f>データ!CG7</f>
        <v>92.9</v>
      </c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>
        <f>データ!CH7</f>
        <v>113.7</v>
      </c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>
        <f>データ!CI7</f>
        <v>60.6</v>
      </c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>
        <f>データ!CJ7</f>
        <v>-56.8</v>
      </c>
      <c r="IK54" s="121"/>
      <c r="IL54" s="121"/>
      <c r="IM54" s="121"/>
      <c r="IN54" s="121"/>
      <c r="IO54" s="121"/>
      <c r="IP54" s="121"/>
      <c r="IQ54" s="121"/>
      <c r="IR54" s="121"/>
      <c r="IS54" s="121"/>
      <c r="IT54" s="121"/>
      <c r="IU54" s="121"/>
      <c r="IV54" s="121"/>
      <c r="IW54" s="121"/>
      <c r="IX54" s="121">
        <f>データ!CK7</f>
        <v>108.9</v>
      </c>
      <c r="IY54" s="121"/>
      <c r="IZ54" s="121"/>
      <c r="JA54" s="121"/>
      <c r="JB54" s="121"/>
      <c r="JC54" s="121"/>
      <c r="JD54" s="121"/>
      <c r="JE54" s="121"/>
      <c r="JF54" s="121"/>
      <c r="JG54" s="121"/>
      <c r="JH54" s="121"/>
      <c r="JI54" s="121"/>
      <c r="JJ54" s="121"/>
      <c r="JK54" s="121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20" t="s">
        <v>29</v>
      </c>
      <c r="JZ54" s="120"/>
      <c r="KA54" s="120"/>
      <c r="KB54" s="120"/>
      <c r="KC54" s="120"/>
      <c r="KD54" s="120"/>
      <c r="KE54" s="120"/>
      <c r="KF54" s="120"/>
      <c r="KG54" s="120"/>
      <c r="KH54" s="122">
        <f>データ!CR7</f>
        <v>-1007</v>
      </c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3"/>
      <c r="KU54" s="124"/>
      <c r="KV54" s="122">
        <f>データ!CS7</f>
        <v>-4839</v>
      </c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>
        <f>データ!CT7</f>
        <v>-5315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4"/>
      <c r="LX54" s="122">
        <f>データ!CU7</f>
        <v>-9041</v>
      </c>
      <c r="LY54" s="123"/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4"/>
      <c r="ML54" s="122">
        <f>データ!CV7</f>
        <v>-4016</v>
      </c>
      <c r="MM54" s="123"/>
      <c r="MN54" s="123"/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4"/>
      <c r="MZ54" s="2"/>
      <c r="NA54" s="2"/>
      <c r="NB54" s="2"/>
      <c r="NC54" s="2"/>
      <c r="ND54" s="2"/>
      <c r="NE54" s="2"/>
      <c r="NF54" s="2"/>
      <c r="NG54" s="10"/>
      <c r="NH54" s="2"/>
      <c r="NI54" s="145"/>
      <c r="NJ54" s="146"/>
      <c r="NK54" s="146"/>
      <c r="NL54" s="146"/>
      <c r="NM54" s="146"/>
      <c r="NN54" s="146"/>
      <c r="NO54" s="146"/>
      <c r="NP54" s="146"/>
      <c r="NQ54" s="146"/>
      <c r="NR54" s="146"/>
      <c r="NS54" s="146"/>
      <c r="NT54" s="146"/>
      <c r="NU54" s="146"/>
      <c r="NV54" s="146"/>
      <c r="NW54" s="147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45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7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45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7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45"/>
      <c r="NJ57" s="146"/>
      <c r="NK57" s="146"/>
      <c r="NL57" s="146"/>
      <c r="NM57" s="146"/>
      <c r="NN57" s="146"/>
      <c r="NO57" s="146"/>
      <c r="NP57" s="146"/>
      <c r="NQ57" s="146"/>
      <c r="NR57" s="146"/>
      <c r="NS57" s="146"/>
      <c r="NT57" s="146"/>
      <c r="NU57" s="146"/>
      <c r="NV57" s="146"/>
      <c r="NW57" s="147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45"/>
      <c r="NJ58" s="146"/>
      <c r="NK58" s="146"/>
      <c r="NL58" s="146"/>
      <c r="NM58" s="146"/>
      <c r="NN58" s="146"/>
      <c r="NO58" s="146"/>
      <c r="NP58" s="146"/>
      <c r="NQ58" s="146"/>
      <c r="NR58" s="146"/>
      <c r="NS58" s="146"/>
      <c r="NT58" s="146"/>
      <c r="NU58" s="146"/>
      <c r="NV58" s="146"/>
      <c r="NW58" s="147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45"/>
      <c r="NJ59" s="146"/>
      <c r="NK59" s="146"/>
      <c r="NL59" s="146"/>
      <c r="NM59" s="146"/>
      <c r="NN59" s="146"/>
      <c r="NO59" s="146"/>
      <c r="NP59" s="146"/>
      <c r="NQ59" s="146"/>
      <c r="NR59" s="146"/>
      <c r="NS59" s="146"/>
      <c r="NT59" s="146"/>
      <c r="NU59" s="146"/>
      <c r="NV59" s="146"/>
      <c r="NW59" s="147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103" t="s">
        <v>31</v>
      </c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3"/>
      <c r="EE60" s="103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3"/>
      <c r="GE60" s="103"/>
      <c r="GF60" s="103"/>
      <c r="GG60" s="103"/>
      <c r="GH60" s="103"/>
      <c r="GI60" s="103"/>
      <c r="GJ60" s="103"/>
      <c r="GK60" s="103"/>
      <c r="GL60" s="103"/>
      <c r="GM60" s="103"/>
      <c r="GN60" s="103"/>
      <c r="GO60" s="103"/>
      <c r="GP60" s="103"/>
      <c r="GQ60" s="103"/>
      <c r="GR60" s="103"/>
      <c r="GS60" s="103"/>
      <c r="GT60" s="103"/>
      <c r="GU60" s="103"/>
      <c r="GV60" s="103"/>
      <c r="GW60" s="103"/>
      <c r="GX60" s="103"/>
      <c r="GY60" s="103"/>
      <c r="GZ60" s="103"/>
      <c r="HA60" s="103"/>
      <c r="HB60" s="103"/>
      <c r="HC60" s="103"/>
      <c r="HD60" s="103"/>
      <c r="HE60" s="103"/>
      <c r="HF60" s="103"/>
      <c r="HG60" s="103"/>
      <c r="HH60" s="103"/>
      <c r="HI60" s="103"/>
      <c r="HJ60" s="103"/>
      <c r="HK60" s="103"/>
      <c r="HL60" s="103"/>
      <c r="HM60" s="103"/>
      <c r="HN60" s="103"/>
      <c r="HO60" s="103"/>
      <c r="HP60" s="103"/>
      <c r="HQ60" s="103"/>
      <c r="HR60" s="103"/>
      <c r="HS60" s="103"/>
      <c r="HT60" s="103"/>
      <c r="HU60" s="103"/>
      <c r="HV60" s="103"/>
      <c r="HW60" s="103"/>
      <c r="HX60" s="103"/>
      <c r="HY60" s="103"/>
      <c r="HZ60" s="103"/>
      <c r="IA60" s="103"/>
      <c r="IB60" s="103"/>
      <c r="IC60" s="103"/>
      <c r="ID60" s="103"/>
      <c r="IE60" s="103"/>
      <c r="IF60" s="103"/>
      <c r="IG60" s="103"/>
      <c r="IH60" s="103"/>
      <c r="II60" s="103"/>
      <c r="IJ60" s="103"/>
      <c r="IK60" s="103"/>
      <c r="IL60" s="103"/>
      <c r="IM60" s="103"/>
      <c r="IN60" s="103"/>
      <c r="IO60" s="103"/>
      <c r="IP60" s="103"/>
      <c r="IQ60" s="103"/>
      <c r="IR60" s="103"/>
      <c r="IS60" s="103"/>
      <c r="IT60" s="103"/>
      <c r="IU60" s="103"/>
      <c r="IV60" s="103"/>
      <c r="IW60" s="103"/>
      <c r="IX60" s="103"/>
      <c r="IY60" s="103"/>
      <c r="IZ60" s="103"/>
      <c r="JA60" s="103"/>
      <c r="JB60" s="103"/>
      <c r="JC60" s="103"/>
      <c r="JD60" s="103"/>
      <c r="JE60" s="103"/>
      <c r="JF60" s="103"/>
      <c r="JG60" s="103"/>
      <c r="JH60" s="103"/>
      <c r="JI60" s="103"/>
      <c r="JJ60" s="103"/>
      <c r="JK60" s="103"/>
      <c r="JL60" s="103"/>
      <c r="JM60" s="103"/>
      <c r="JN60" s="103"/>
      <c r="JO60" s="103"/>
      <c r="JP60" s="103"/>
      <c r="JQ60" s="103"/>
      <c r="JR60" s="103"/>
      <c r="JS60" s="103"/>
      <c r="JT60" s="103"/>
      <c r="JU60" s="103"/>
      <c r="JV60" s="103"/>
      <c r="JW60" s="103"/>
      <c r="JX60" s="103"/>
      <c r="JY60" s="103"/>
      <c r="JZ60" s="103"/>
      <c r="KA60" s="103"/>
      <c r="KB60" s="103"/>
      <c r="KC60" s="103"/>
      <c r="KD60" s="103"/>
      <c r="KE60" s="103"/>
      <c r="KF60" s="103"/>
      <c r="KG60" s="103"/>
      <c r="KH60" s="103"/>
      <c r="KI60" s="103"/>
      <c r="KJ60" s="103"/>
      <c r="KK60" s="103"/>
      <c r="KL60" s="103"/>
      <c r="KM60" s="103"/>
      <c r="KN60" s="103"/>
      <c r="KO60" s="103"/>
      <c r="KP60" s="103"/>
      <c r="KQ60" s="103"/>
      <c r="KR60" s="103"/>
      <c r="KS60" s="103"/>
      <c r="KT60" s="103"/>
      <c r="KU60" s="103"/>
      <c r="KV60" s="103"/>
      <c r="KW60" s="103"/>
      <c r="KX60" s="103"/>
      <c r="KY60" s="103"/>
      <c r="KZ60" s="103"/>
      <c r="LA60" s="103"/>
      <c r="LB60" s="103"/>
      <c r="LC60" s="103"/>
      <c r="LD60" s="103"/>
      <c r="LE60" s="103"/>
      <c r="LF60" s="103"/>
      <c r="LG60" s="103"/>
      <c r="LH60" s="103"/>
      <c r="LI60" s="103"/>
      <c r="LJ60" s="103"/>
      <c r="LK60" s="103"/>
      <c r="LL60" s="103"/>
      <c r="LM60" s="103"/>
      <c r="LN60" s="103"/>
      <c r="LO60" s="103"/>
      <c r="LP60" s="103"/>
      <c r="LQ60" s="103"/>
      <c r="LR60" s="103"/>
      <c r="LS60" s="103"/>
      <c r="LT60" s="103"/>
      <c r="LU60" s="103"/>
      <c r="LV60" s="103"/>
      <c r="LW60" s="103"/>
      <c r="LX60" s="103"/>
      <c r="LY60" s="103"/>
      <c r="LZ60" s="103"/>
      <c r="MA60" s="103"/>
      <c r="MB60" s="103"/>
      <c r="MC60" s="103"/>
      <c r="MD60" s="103"/>
      <c r="ME60" s="103"/>
      <c r="MF60" s="103"/>
      <c r="MG60" s="103"/>
      <c r="MH60" s="103"/>
      <c r="MI60" s="103"/>
      <c r="MJ60" s="103"/>
      <c r="MK60" s="103"/>
      <c r="ML60" s="103"/>
      <c r="MM60" s="103"/>
      <c r="MN60" s="103"/>
      <c r="MO60" s="103"/>
      <c r="MP60" s="103"/>
      <c r="MQ60" s="103"/>
      <c r="MR60" s="103"/>
      <c r="MS60" s="103"/>
      <c r="MT60" s="103"/>
      <c r="MU60" s="103"/>
      <c r="MV60" s="103"/>
      <c r="MW60" s="103"/>
      <c r="MX60" s="103"/>
      <c r="MY60" s="103"/>
      <c r="MZ60" s="103"/>
      <c r="NA60" s="103"/>
      <c r="NB60" s="8"/>
      <c r="NC60" s="8"/>
      <c r="ND60" s="8"/>
      <c r="NE60" s="8"/>
      <c r="NF60" s="8"/>
      <c r="NG60" s="21"/>
      <c r="NH60" s="2"/>
      <c r="NI60" s="145"/>
      <c r="NJ60" s="146"/>
      <c r="NK60" s="146"/>
      <c r="NL60" s="146"/>
      <c r="NM60" s="146"/>
      <c r="NN60" s="146"/>
      <c r="NO60" s="146"/>
      <c r="NP60" s="146"/>
      <c r="NQ60" s="146"/>
      <c r="NR60" s="146"/>
      <c r="NS60" s="146"/>
      <c r="NT60" s="146"/>
      <c r="NU60" s="146"/>
      <c r="NV60" s="146"/>
      <c r="NW60" s="147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  <c r="IW61" s="104"/>
      <c r="IX61" s="104"/>
      <c r="IY61" s="104"/>
      <c r="IZ61" s="104"/>
      <c r="JA61" s="104"/>
      <c r="JB61" s="104"/>
      <c r="JC61" s="104"/>
      <c r="JD61" s="104"/>
      <c r="JE61" s="104"/>
      <c r="JF61" s="104"/>
      <c r="JG61" s="104"/>
      <c r="JH61" s="104"/>
      <c r="JI61" s="104"/>
      <c r="JJ61" s="104"/>
      <c r="JK61" s="104"/>
      <c r="JL61" s="104"/>
      <c r="JM61" s="104"/>
      <c r="JN61" s="104"/>
      <c r="JO61" s="104"/>
      <c r="JP61" s="104"/>
      <c r="JQ61" s="104"/>
      <c r="JR61" s="104"/>
      <c r="JS61" s="104"/>
      <c r="JT61" s="104"/>
      <c r="JU61" s="104"/>
      <c r="JV61" s="104"/>
      <c r="JW61" s="104"/>
      <c r="JX61" s="104"/>
      <c r="JY61" s="104"/>
      <c r="JZ61" s="104"/>
      <c r="KA61" s="104"/>
      <c r="KB61" s="104"/>
      <c r="KC61" s="104"/>
      <c r="KD61" s="104"/>
      <c r="KE61" s="104"/>
      <c r="KF61" s="104"/>
      <c r="KG61" s="104"/>
      <c r="KH61" s="104"/>
      <c r="KI61" s="104"/>
      <c r="KJ61" s="104"/>
      <c r="KK61" s="104"/>
      <c r="KL61" s="104"/>
      <c r="KM61" s="104"/>
      <c r="KN61" s="104"/>
      <c r="KO61" s="104"/>
      <c r="KP61" s="104"/>
      <c r="KQ61" s="104"/>
      <c r="KR61" s="104"/>
      <c r="KS61" s="104"/>
      <c r="KT61" s="104"/>
      <c r="KU61" s="104"/>
      <c r="KV61" s="104"/>
      <c r="KW61" s="104"/>
      <c r="KX61" s="104"/>
      <c r="KY61" s="104"/>
      <c r="KZ61" s="104"/>
      <c r="LA61" s="104"/>
      <c r="LB61" s="104"/>
      <c r="LC61" s="104"/>
      <c r="LD61" s="104"/>
      <c r="LE61" s="104"/>
      <c r="LF61" s="104"/>
      <c r="LG61" s="104"/>
      <c r="LH61" s="104"/>
      <c r="LI61" s="104"/>
      <c r="LJ61" s="104"/>
      <c r="LK61" s="104"/>
      <c r="LL61" s="104"/>
      <c r="LM61" s="104"/>
      <c r="LN61" s="104"/>
      <c r="LO61" s="104"/>
      <c r="LP61" s="104"/>
      <c r="LQ61" s="104"/>
      <c r="LR61" s="104"/>
      <c r="LS61" s="104"/>
      <c r="LT61" s="104"/>
      <c r="LU61" s="104"/>
      <c r="LV61" s="104"/>
      <c r="LW61" s="104"/>
      <c r="LX61" s="104"/>
      <c r="LY61" s="104"/>
      <c r="LZ61" s="104"/>
      <c r="MA61" s="104"/>
      <c r="MB61" s="104"/>
      <c r="MC61" s="104"/>
      <c r="MD61" s="104"/>
      <c r="ME61" s="104"/>
      <c r="MF61" s="104"/>
      <c r="MG61" s="104"/>
      <c r="MH61" s="104"/>
      <c r="MI61" s="104"/>
      <c r="MJ61" s="104"/>
      <c r="MK61" s="104"/>
      <c r="ML61" s="104"/>
      <c r="MM61" s="104"/>
      <c r="MN61" s="104"/>
      <c r="MO61" s="104"/>
      <c r="MP61" s="104"/>
      <c r="MQ61" s="104"/>
      <c r="MR61" s="104"/>
      <c r="MS61" s="104"/>
      <c r="MT61" s="104"/>
      <c r="MU61" s="104"/>
      <c r="MV61" s="104"/>
      <c r="MW61" s="104"/>
      <c r="MX61" s="104"/>
      <c r="MY61" s="104"/>
      <c r="MZ61" s="104"/>
      <c r="NA61" s="104"/>
      <c r="NB61" s="8"/>
      <c r="NC61" s="8"/>
      <c r="ND61" s="8"/>
      <c r="NE61" s="8"/>
      <c r="NF61" s="8"/>
      <c r="NG61" s="21"/>
      <c r="NH61" s="2"/>
      <c r="NI61" s="145"/>
      <c r="NJ61" s="146"/>
      <c r="NK61" s="146"/>
      <c r="NL61" s="146"/>
      <c r="NM61" s="146"/>
      <c r="NN61" s="146"/>
      <c r="NO61" s="146"/>
      <c r="NP61" s="146"/>
      <c r="NQ61" s="146"/>
      <c r="NR61" s="146"/>
      <c r="NS61" s="146"/>
      <c r="NT61" s="146"/>
      <c r="NU61" s="146"/>
      <c r="NV61" s="146"/>
      <c r="NW61" s="147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45"/>
      <c r="NJ62" s="146"/>
      <c r="NK62" s="146"/>
      <c r="NL62" s="146"/>
      <c r="NM62" s="146"/>
      <c r="NN62" s="146"/>
      <c r="NO62" s="146"/>
      <c r="NP62" s="146"/>
      <c r="NQ62" s="146"/>
      <c r="NR62" s="146"/>
      <c r="NS62" s="146"/>
      <c r="NT62" s="146"/>
      <c r="NU62" s="146"/>
      <c r="NV62" s="146"/>
      <c r="NW62" s="147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5" t="s">
        <v>32</v>
      </c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45"/>
      <c r="NJ63" s="146"/>
      <c r="NK63" s="146"/>
      <c r="NL63" s="146"/>
      <c r="NM63" s="146"/>
      <c r="NN63" s="146"/>
      <c r="NO63" s="146"/>
      <c r="NP63" s="146"/>
      <c r="NQ63" s="146"/>
      <c r="NR63" s="146"/>
      <c r="NS63" s="146"/>
      <c r="NT63" s="146"/>
      <c r="NU63" s="146"/>
      <c r="NV63" s="146"/>
      <c r="NW63" s="147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48"/>
      <c r="NJ64" s="149"/>
      <c r="NK64" s="149"/>
      <c r="NL64" s="149"/>
      <c r="NM64" s="149"/>
      <c r="NN64" s="149"/>
      <c r="NO64" s="149"/>
      <c r="NP64" s="149"/>
      <c r="NQ64" s="149"/>
      <c r="NR64" s="149"/>
      <c r="NS64" s="149"/>
      <c r="NT64" s="149"/>
      <c r="NU64" s="149"/>
      <c r="NV64" s="149"/>
      <c r="NW64" s="150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9" t="s">
        <v>33</v>
      </c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1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45" t="s">
        <v>142</v>
      </c>
      <c r="NJ66" s="146"/>
      <c r="NK66" s="146"/>
      <c r="NL66" s="146"/>
      <c r="NM66" s="146"/>
      <c r="NN66" s="146"/>
      <c r="NO66" s="146"/>
      <c r="NP66" s="146"/>
      <c r="NQ66" s="146"/>
      <c r="NR66" s="146"/>
      <c r="NS66" s="146"/>
      <c r="NT66" s="146"/>
      <c r="NU66" s="146"/>
      <c r="NV66" s="146"/>
      <c r="NW66" s="147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6">
        <f>データ!DI6</f>
        <v>8469</v>
      </c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45"/>
      <c r="NJ67" s="146"/>
      <c r="NK67" s="146"/>
      <c r="NL67" s="146"/>
      <c r="NM67" s="146"/>
      <c r="NN67" s="146"/>
      <c r="NO67" s="146"/>
      <c r="NP67" s="146"/>
      <c r="NQ67" s="146"/>
      <c r="NR67" s="146"/>
      <c r="NS67" s="146"/>
      <c r="NT67" s="146"/>
      <c r="NU67" s="146"/>
      <c r="NV67" s="146"/>
      <c r="NW67" s="147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45"/>
      <c r="NJ68" s="146"/>
      <c r="NK68" s="146"/>
      <c r="NL68" s="146"/>
      <c r="NM68" s="146"/>
      <c r="NN68" s="146"/>
      <c r="NO68" s="146"/>
      <c r="NP68" s="146"/>
      <c r="NQ68" s="146"/>
      <c r="NR68" s="146"/>
      <c r="NS68" s="146"/>
      <c r="NT68" s="146"/>
      <c r="NU68" s="146"/>
      <c r="NV68" s="146"/>
      <c r="NW68" s="147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45"/>
      <c r="NJ69" s="146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7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45"/>
      <c r="NJ70" s="146"/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7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45"/>
      <c r="NJ71" s="146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7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5" t="s">
        <v>34</v>
      </c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45"/>
      <c r="NJ72" s="146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7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45"/>
      <c r="NJ73" s="146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7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45"/>
      <c r="NJ74" s="146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7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45"/>
      <c r="NJ75" s="146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7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2" t="str">
        <f>データ!$B$11</f>
        <v>H30</v>
      </c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 t="str">
        <f>データ!$C$11</f>
        <v>R01</v>
      </c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 t="str">
        <f>データ!$D$11</f>
        <v>R02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 t="str">
        <f>データ!$E$11</f>
        <v>R03</v>
      </c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 t="str">
        <f>データ!$F$11</f>
        <v>R04</v>
      </c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6">
        <f>データ!DJ6</f>
        <v>11700</v>
      </c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2" t="str">
        <f>データ!$B$11</f>
        <v>H30</v>
      </c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 t="str">
        <f>データ!$C$11</f>
        <v>R01</v>
      </c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 t="str">
        <f>データ!$D$11</f>
        <v>R02</v>
      </c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 t="str">
        <f>データ!$E$11</f>
        <v>R03</v>
      </c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  <c r="IU76" s="112"/>
      <c r="IV76" s="112"/>
      <c r="IW76" s="112"/>
      <c r="IX76" s="112" t="str">
        <f>データ!$F$11</f>
        <v>R04</v>
      </c>
      <c r="IY76" s="112"/>
      <c r="IZ76" s="112"/>
      <c r="JA76" s="112"/>
      <c r="JB76" s="112"/>
      <c r="JC76" s="112"/>
      <c r="JD76" s="112"/>
      <c r="JE76" s="112"/>
      <c r="JF76" s="112"/>
      <c r="JG76" s="112"/>
      <c r="JH76" s="112"/>
      <c r="JI76" s="112"/>
      <c r="JJ76" s="112"/>
      <c r="JK76" s="11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2" t="str">
        <f>データ!$B$11</f>
        <v>H30</v>
      </c>
      <c r="KI76" s="112"/>
      <c r="KJ76" s="112"/>
      <c r="KK76" s="112"/>
      <c r="KL76" s="112"/>
      <c r="KM76" s="112"/>
      <c r="KN76" s="112"/>
      <c r="KO76" s="112"/>
      <c r="KP76" s="112"/>
      <c r="KQ76" s="112"/>
      <c r="KR76" s="112"/>
      <c r="KS76" s="112"/>
      <c r="KT76" s="112"/>
      <c r="KU76" s="112"/>
      <c r="KV76" s="112" t="str">
        <f>データ!$C$11</f>
        <v>R01</v>
      </c>
      <c r="KW76" s="112"/>
      <c r="KX76" s="112"/>
      <c r="KY76" s="112"/>
      <c r="KZ76" s="112"/>
      <c r="LA76" s="112"/>
      <c r="LB76" s="112"/>
      <c r="LC76" s="112"/>
      <c r="LD76" s="112"/>
      <c r="LE76" s="112"/>
      <c r="LF76" s="112"/>
      <c r="LG76" s="112"/>
      <c r="LH76" s="112"/>
      <c r="LI76" s="112"/>
      <c r="LJ76" s="112" t="str">
        <f>データ!$D$11</f>
        <v>R02</v>
      </c>
      <c r="LK76" s="112"/>
      <c r="LL76" s="112"/>
      <c r="LM76" s="112"/>
      <c r="LN76" s="112"/>
      <c r="LO76" s="112"/>
      <c r="LP76" s="112"/>
      <c r="LQ76" s="112"/>
      <c r="LR76" s="112"/>
      <c r="LS76" s="112"/>
      <c r="LT76" s="112"/>
      <c r="LU76" s="112"/>
      <c r="LV76" s="112"/>
      <c r="LW76" s="112"/>
      <c r="LX76" s="112" t="str">
        <f>データ!$E$11</f>
        <v>R03</v>
      </c>
      <c r="LY76" s="112"/>
      <c r="LZ76" s="112"/>
      <c r="MA76" s="112"/>
      <c r="MB76" s="112"/>
      <c r="MC76" s="112"/>
      <c r="MD76" s="112"/>
      <c r="ME76" s="112"/>
      <c r="MF76" s="112"/>
      <c r="MG76" s="112"/>
      <c r="MH76" s="112"/>
      <c r="MI76" s="112"/>
      <c r="MJ76" s="112"/>
      <c r="MK76" s="112"/>
      <c r="ML76" s="112" t="str">
        <f>データ!$F$11</f>
        <v>R04</v>
      </c>
      <c r="MM76" s="112"/>
      <c r="MN76" s="112"/>
      <c r="MO76" s="112"/>
      <c r="MP76" s="112"/>
      <c r="MQ76" s="112"/>
      <c r="MR76" s="112"/>
      <c r="MS76" s="112"/>
      <c r="MT76" s="112"/>
      <c r="MU76" s="112"/>
      <c r="MV76" s="112"/>
      <c r="MW76" s="112"/>
      <c r="MX76" s="112"/>
      <c r="MY76" s="112"/>
      <c r="MZ76" s="2"/>
      <c r="NA76" s="2"/>
      <c r="NB76" s="2"/>
      <c r="NC76" s="2"/>
      <c r="ND76" s="2"/>
      <c r="NE76" s="2"/>
      <c r="NF76" s="22"/>
      <c r="NG76" s="10"/>
      <c r="NH76" s="2"/>
      <c r="NI76" s="145"/>
      <c r="NJ76" s="146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7"/>
    </row>
    <row r="77" spans="1:387" ht="13.5" customHeight="1" x14ac:dyDescent="0.15">
      <c r="A77" s="2"/>
      <c r="B77" s="9"/>
      <c r="C77" s="2"/>
      <c r="D77" s="2"/>
      <c r="E77" s="2"/>
      <c r="F77" s="2"/>
      <c r="I77" s="120" t="s">
        <v>27</v>
      </c>
      <c r="J77" s="120"/>
      <c r="K77" s="120"/>
      <c r="L77" s="120"/>
      <c r="M77" s="120"/>
      <c r="N77" s="120"/>
      <c r="O77" s="120"/>
      <c r="P77" s="120"/>
      <c r="Q77" s="120"/>
      <c r="R77" s="127" t="str">
        <f>データ!CX7</f>
        <v xml:space="preserve"> </v>
      </c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 t="str">
        <f>データ!CY7</f>
        <v xml:space="preserve"> </v>
      </c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 t="str">
        <f>データ!CZ7</f>
        <v xml:space="preserve"> </v>
      </c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 t="str">
        <f>データ!DA7</f>
        <v xml:space="preserve"> </v>
      </c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 t="str">
        <f>データ!DB7</f>
        <v xml:space="preserve"> </v>
      </c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20" t="s">
        <v>27</v>
      </c>
      <c r="GL77" s="120"/>
      <c r="GM77" s="120"/>
      <c r="GN77" s="120"/>
      <c r="GO77" s="120"/>
      <c r="GP77" s="120"/>
      <c r="GQ77" s="120"/>
      <c r="GR77" s="120"/>
      <c r="GS77" s="120"/>
      <c r="GT77" s="127" t="str">
        <f>データ!DK7</f>
        <v xml:space="preserve"> </v>
      </c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 t="str">
        <f>データ!DL7</f>
        <v xml:space="preserve"> </v>
      </c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 t="str">
        <f>データ!DM7</f>
        <v xml:space="preserve"> </v>
      </c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 t="str">
        <f>データ!DN7</f>
        <v xml:space="preserve"> </v>
      </c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  <c r="IW77" s="127"/>
      <c r="IX77" s="127" t="str">
        <f>データ!DO7</f>
        <v xml:space="preserve"> </v>
      </c>
      <c r="IY77" s="127"/>
      <c r="IZ77" s="127"/>
      <c r="JA77" s="127"/>
      <c r="JB77" s="127"/>
      <c r="JC77" s="127"/>
      <c r="JD77" s="127"/>
      <c r="JE77" s="127"/>
      <c r="JF77" s="127"/>
      <c r="JG77" s="127"/>
      <c r="JH77" s="127"/>
      <c r="JI77" s="127"/>
      <c r="JJ77" s="127"/>
      <c r="JK77" s="127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20" t="s">
        <v>27</v>
      </c>
      <c r="JZ77" s="120"/>
      <c r="KA77" s="120"/>
      <c r="KB77" s="120"/>
      <c r="KC77" s="120"/>
      <c r="KD77" s="120"/>
      <c r="KE77" s="120"/>
      <c r="KF77" s="120"/>
      <c r="KG77" s="120"/>
      <c r="KH77" s="121">
        <f>データ!DV7</f>
        <v>0</v>
      </c>
      <c r="KI77" s="121"/>
      <c r="KJ77" s="121"/>
      <c r="KK77" s="121"/>
      <c r="KL77" s="121"/>
      <c r="KM77" s="121"/>
      <c r="KN77" s="121"/>
      <c r="KO77" s="121"/>
      <c r="KP77" s="121"/>
      <c r="KQ77" s="121"/>
      <c r="KR77" s="121"/>
      <c r="KS77" s="121"/>
      <c r="KT77" s="121"/>
      <c r="KU77" s="121"/>
      <c r="KV77" s="121">
        <f>データ!DW7</f>
        <v>0</v>
      </c>
      <c r="KW77" s="121"/>
      <c r="KX77" s="121"/>
      <c r="KY77" s="121"/>
      <c r="KZ77" s="121"/>
      <c r="LA77" s="121"/>
      <c r="LB77" s="121"/>
      <c r="LC77" s="121"/>
      <c r="LD77" s="121"/>
      <c r="LE77" s="121"/>
      <c r="LF77" s="121"/>
      <c r="LG77" s="121"/>
      <c r="LH77" s="121"/>
      <c r="LI77" s="121"/>
      <c r="LJ77" s="121">
        <f>データ!DX7</f>
        <v>0</v>
      </c>
      <c r="LK77" s="121"/>
      <c r="LL77" s="121"/>
      <c r="LM77" s="121"/>
      <c r="LN77" s="121"/>
      <c r="LO77" s="121"/>
      <c r="LP77" s="121"/>
      <c r="LQ77" s="121"/>
      <c r="LR77" s="121"/>
      <c r="LS77" s="121"/>
      <c r="LT77" s="121"/>
      <c r="LU77" s="121"/>
      <c r="LV77" s="121"/>
      <c r="LW77" s="121"/>
      <c r="LX77" s="121">
        <f>データ!DY7</f>
        <v>0</v>
      </c>
      <c r="LY77" s="121"/>
      <c r="LZ77" s="121"/>
      <c r="MA77" s="121"/>
      <c r="MB77" s="121"/>
      <c r="MC77" s="121"/>
      <c r="MD77" s="121"/>
      <c r="ME77" s="121"/>
      <c r="MF77" s="121"/>
      <c r="MG77" s="121"/>
      <c r="MH77" s="121"/>
      <c r="MI77" s="121"/>
      <c r="MJ77" s="121"/>
      <c r="MK77" s="121"/>
      <c r="ML77" s="121">
        <f>データ!DZ7</f>
        <v>0</v>
      </c>
      <c r="MM77" s="121"/>
      <c r="MN77" s="121"/>
      <c r="MO77" s="121"/>
      <c r="MP77" s="121"/>
      <c r="MQ77" s="121"/>
      <c r="MR77" s="121"/>
      <c r="MS77" s="121"/>
      <c r="MT77" s="121"/>
      <c r="MU77" s="121"/>
      <c r="MV77" s="121"/>
      <c r="MW77" s="121"/>
      <c r="MX77" s="121"/>
      <c r="MY77" s="121"/>
      <c r="MZ77" s="2"/>
      <c r="NA77" s="2"/>
      <c r="NB77" s="2"/>
      <c r="NC77" s="2"/>
      <c r="ND77" s="2"/>
      <c r="NE77" s="2"/>
      <c r="NF77" s="22"/>
      <c r="NG77" s="10"/>
      <c r="NH77" s="2"/>
      <c r="NI77" s="145"/>
      <c r="NJ77" s="146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7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20" t="s">
        <v>29</v>
      </c>
      <c r="J78" s="120"/>
      <c r="K78" s="120"/>
      <c r="L78" s="120"/>
      <c r="M78" s="120"/>
      <c r="N78" s="120"/>
      <c r="O78" s="120"/>
      <c r="P78" s="120"/>
      <c r="Q78" s="120"/>
      <c r="R78" s="127" t="str">
        <f>データ!DC7</f>
        <v xml:space="preserve"> </v>
      </c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 t="str">
        <f>データ!DD7</f>
        <v xml:space="preserve"> </v>
      </c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 t="str">
        <f>データ!DE7</f>
        <v xml:space="preserve"> </v>
      </c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 t="str">
        <f>データ!DF7</f>
        <v xml:space="preserve"> </v>
      </c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 t="str">
        <f>データ!DG7</f>
        <v xml:space="preserve"> </v>
      </c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20" t="s">
        <v>29</v>
      </c>
      <c r="GL78" s="120"/>
      <c r="GM78" s="120"/>
      <c r="GN78" s="120"/>
      <c r="GO78" s="120"/>
      <c r="GP78" s="120"/>
      <c r="GQ78" s="120"/>
      <c r="GR78" s="120"/>
      <c r="GS78" s="120"/>
      <c r="GT78" s="127" t="str">
        <f>データ!DP7</f>
        <v xml:space="preserve"> </v>
      </c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 t="str">
        <f>データ!DQ7</f>
        <v xml:space="preserve"> </v>
      </c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 t="str">
        <f>データ!DR7</f>
        <v xml:space="preserve"> </v>
      </c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 t="str">
        <f>データ!DS7</f>
        <v xml:space="preserve"> </v>
      </c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  <c r="IW78" s="127"/>
      <c r="IX78" s="127" t="str">
        <f>データ!DT7</f>
        <v xml:space="preserve"> </v>
      </c>
      <c r="IY78" s="127"/>
      <c r="IZ78" s="127"/>
      <c r="JA78" s="127"/>
      <c r="JB78" s="127"/>
      <c r="JC78" s="127"/>
      <c r="JD78" s="127"/>
      <c r="JE78" s="127"/>
      <c r="JF78" s="127"/>
      <c r="JG78" s="127"/>
      <c r="JH78" s="127"/>
      <c r="JI78" s="127"/>
      <c r="JJ78" s="127"/>
      <c r="JK78" s="127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20" t="s">
        <v>29</v>
      </c>
      <c r="JZ78" s="120"/>
      <c r="KA78" s="120"/>
      <c r="KB78" s="120"/>
      <c r="KC78" s="120"/>
      <c r="KD78" s="120"/>
      <c r="KE78" s="120"/>
      <c r="KF78" s="120"/>
      <c r="KG78" s="120"/>
      <c r="KH78" s="121">
        <f>データ!EA7</f>
        <v>0</v>
      </c>
      <c r="KI78" s="121"/>
      <c r="KJ78" s="121"/>
      <c r="KK78" s="121"/>
      <c r="KL78" s="121"/>
      <c r="KM78" s="121"/>
      <c r="KN78" s="121"/>
      <c r="KO78" s="121"/>
      <c r="KP78" s="121"/>
      <c r="KQ78" s="121"/>
      <c r="KR78" s="121"/>
      <c r="KS78" s="121"/>
      <c r="KT78" s="121"/>
      <c r="KU78" s="121"/>
      <c r="KV78" s="121">
        <f>データ!EB7</f>
        <v>28.5</v>
      </c>
      <c r="KW78" s="121"/>
      <c r="KX78" s="121"/>
      <c r="KY78" s="121"/>
      <c r="KZ78" s="121"/>
      <c r="LA78" s="121"/>
      <c r="LB78" s="121"/>
      <c r="LC78" s="121"/>
      <c r="LD78" s="121"/>
      <c r="LE78" s="121"/>
      <c r="LF78" s="121"/>
      <c r="LG78" s="121"/>
      <c r="LH78" s="121"/>
      <c r="LI78" s="121"/>
      <c r="LJ78" s="121">
        <f>データ!EC7</f>
        <v>0</v>
      </c>
      <c r="LK78" s="121"/>
      <c r="LL78" s="121"/>
      <c r="LM78" s="121"/>
      <c r="LN78" s="121"/>
      <c r="LO78" s="121"/>
      <c r="LP78" s="121"/>
      <c r="LQ78" s="121"/>
      <c r="LR78" s="121"/>
      <c r="LS78" s="121"/>
      <c r="LT78" s="121"/>
      <c r="LU78" s="121"/>
      <c r="LV78" s="121"/>
      <c r="LW78" s="121"/>
      <c r="LX78" s="121">
        <f>データ!ED7</f>
        <v>0</v>
      </c>
      <c r="LY78" s="121"/>
      <c r="LZ78" s="121"/>
      <c r="MA78" s="121"/>
      <c r="MB78" s="121"/>
      <c r="MC78" s="121"/>
      <c r="MD78" s="121"/>
      <c r="ME78" s="121"/>
      <c r="MF78" s="121"/>
      <c r="MG78" s="121"/>
      <c r="MH78" s="121"/>
      <c r="MI78" s="121"/>
      <c r="MJ78" s="121"/>
      <c r="MK78" s="121"/>
      <c r="ML78" s="121">
        <f>データ!EE7</f>
        <v>0</v>
      </c>
      <c r="MM78" s="121"/>
      <c r="MN78" s="121"/>
      <c r="MO78" s="121"/>
      <c r="MP78" s="121"/>
      <c r="MQ78" s="121"/>
      <c r="MR78" s="121"/>
      <c r="MS78" s="121"/>
      <c r="MT78" s="121"/>
      <c r="MU78" s="121"/>
      <c r="MV78" s="121"/>
      <c r="MW78" s="121"/>
      <c r="MX78" s="121"/>
      <c r="MY78" s="121"/>
      <c r="MZ78" s="2"/>
      <c r="NA78" s="2"/>
      <c r="NB78" s="2"/>
      <c r="NC78" s="2"/>
      <c r="ND78" s="2"/>
      <c r="NE78" s="2"/>
      <c r="NF78" s="22"/>
      <c r="NG78" s="10"/>
      <c r="NH78" s="2"/>
      <c r="NI78" s="145"/>
      <c r="NJ78" s="146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7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45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45"/>
      <c r="NJ80" s="146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7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45"/>
      <c r="NJ81" s="146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7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48"/>
      <c r="NJ82" s="149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5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49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+b9qV3YiF/2LaqoQeMjPg3XBUC3bNuBMgBlziiCWbmBW4YjzHh3r1ooFuqy4MDs56Oy/GBdEV8UcwfaJ92zBxA==" saltValue="EgPHTAst0BnBu8DJlI79g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topLeftCell="DZ1" workbookViewId="0">
      <selection activeCell="EJ8" sqref="EJ8:EP8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51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52</v>
      </c>
      <c r="B3" s="29" t="s">
        <v>53</v>
      </c>
      <c r="C3" s="29" t="s">
        <v>54</v>
      </c>
      <c r="D3" s="29" t="s">
        <v>55</v>
      </c>
      <c r="E3" s="29" t="s">
        <v>56</v>
      </c>
      <c r="F3" s="29" t="s">
        <v>57</v>
      </c>
      <c r="G3" s="29" t="s">
        <v>58</v>
      </c>
      <c r="H3" s="129" t="s">
        <v>59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0" t="s">
        <v>60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61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1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 t="s">
        <v>63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5"/>
      <c r="AJ4" s="128" t="s">
        <v>64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36" t="s">
        <v>65</v>
      </c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33" t="s">
        <v>66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28" t="s">
        <v>67</v>
      </c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36" t="s">
        <v>68</v>
      </c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 t="s">
        <v>69</v>
      </c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33" t="s">
        <v>70</v>
      </c>
      <c r="CY4" s="134"/>
      <c r="CZ4" s="134"/>
      <c r="DA4" s="134"/>
      <c r="DB4" s="134"/>
      <c r="DC4" s="134"/>
      <c r="DD4" s="134"/>
      <c r="DE4" s="134"/>
      <c r="DF4" s="134"/>
      <c r="DG4" s="134"/>
      <c r="DH4" s="135"/>
      <c r="DI4" s="137" t="s">
        <v>71</v>
      </c>
      <c r="DJ4" s="137" t="s">
        <v>72</v>
      </c>
      <c r="DK4" s="128" t="s">
        <v>73</v>
      </c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 t="s">
        <v>74</v>
      </c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101</v>
      </c>
      <c r="AK5" s="42" t="s">
        <v>102</v>
      </c>
      <c r="AL5" s="42" t="s">
        <v>92</v>
      </c>
      <c r="AM5" s="42" t="s">
        <v>103</v>
      </c>
      <c r="AN5" s="42" t="s">
        <v>104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105</v>
      </c>
      <c r="AW5" s="42" t="s">
        <v>92</v>
      </c>
      <c r="AX5" s="42" t="s">
        <v>103</v>
      </c>
      <c r="AY5" s="42" t="s">
        <v>94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91</v>
      </c>
      <c r="BH5" s="42" t="s">
        <v>92</v>
      </c>
      <c r="BI5" s="42" t="s">
        <v>103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91</v>
      </c>
      <c r="BS5" s="42" t="s">
        <v>92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101</v>
      </c>
      <c r="CC5" s="42" t="s">
        <v>91</v>
      </c>
      <c r="CD5" s="42" t="s">
        <v>92</v>
      </c>
      <c r="CE5" s="42" t="s">
        <v>103</v>
      </c>
      <c r="CF5" s="42" t="s">
        <v>94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106</v>
      </c>
      <c r="CO5" s="42" t="s">
        <v>92</v>
      </c>
      <c r="CP5" s="42" t="s">
        <v>103</v>
      </c>
      <c r="CQ5" s="42" t="s">
        <v>107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108</v>
      </c>
      <c r="CY5" s="42" t="s">
        <v>91</v>
      </c>
      <c r="CZ5" s="42" t="s">
        <v>92</v>
      </c>
      <c r="DA5" s="42" t="s">
        <v>103</v>
      </c>
      <c r="DB5" s="42" t="s">
        <v>94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8"/>
      <c r="DJ5" s="138"/>
      <c r="DK5" s="42" t="s">
        <v>101</v>
      </c>
      <c r="DL5" s="42" t="s">
        <v>91</v>
      </c>
      <c r="DM5" s="42" t="s">
        <v>92</v>
      </c>
      <c r="DN5" s="42" t="s">
        <v>93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91</v>
      </c>
      <c r="DX5" s="42" t="s">
        <v>92</v>
      </c>
      <c r="DY5" s="42" t="s">
        <v>103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109</v>
      </c>
      <c r="EH5" s="42" t="s">
        <v>110</v>
      </c>
      <c r="EI5" s="42" t="s">
        <v>111</v>
      </c>
      <c r="EJ5" s="42" t="s">
        <v>112</v>
      </c>
      <c r="EK5" s="42" t="s">
        <v>113</v>
      </c>
      <c r="EL5" s="42" t="s">
        <v>114</v>
      </c>
      <c r="EM5" s="42" t="s">
        <v>115</v>
      </c>
      <c r="EN5" s="42" t="s">
        <v>116</v>
      </c>
      <c r="EO5" s="42" t="s">
        <v>117</v>
      </c>
      <c r="EP5" s="42" t="s">
        <v>118</v>
      </c>
    </row>
    <row r="6" spans="1:146" s="52" customFormat="1" x14ac:dyDescent="0.15">
      <c r="A6" s="28" t="s">
        <v>119</v>
      </c>
      <c r="B6" s="43">
        <f>B8</f>
        <v>2022</v>
      </c>
      <c r="C6" s="43">
        <f t="shared" ref="C6:X6" si="2">C8</f>
        <v>341002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3</v>
      </c>
      <c r="H6" s="43" t="str">
        <f>SUBSTITUTE(H8,"　","")</f>
        <v>広島県広島市</v>
      </c>
      <c r="I6" s="43" t="str">
        <f t="shared" si="2"/>
        <v>湯の山温泉館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Ｃ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327</v>
      </c>
      <c r="R6" s="46">
        <f t="shared" si="2"/>
        <v>0</v>
      </c>
      <c r="S6" s="47">
        <f t="shared" si="2"/>
        <v>366</v>
      </c>
      <c r="T6" s="48" t="str">
        <f t="shared" si="2"/>
        <v>利用料金制</v>
      </c>
      <c r="U6" s="44" t="str">
        <f t="shared" si="2"/>
        <v>-</v>
      </c>
      <c r="V6" s="48" t="str">
        <f t="shared" si="2"/>
        <v>無</v>
      </c>
      <c r="W6" s="49">
        <f t="shared" si="2"/>
        <v>100</v>
      </c>
      <c r="X6" s="48" t="str">
        <f t="shared" si="2"/>
        <v>無</v>
      </c>
      <c r="Y6" s="50">
        <f>IF(Y8="-",NA(),Y8)</f>
        <v>93.4</v>
      </c>
      <c r="Z6" s="50">
        <f t="shared" ref="Z6:AH6" si="3">IF(Z8="-",NA(),Z8)</f>
        <v>91.6</v>
      </c>
      <c r="AA6" s="50">
        <f t="shared" si="3"/>
        <v>87.5</v>
      </c>
      <c r="AB6" s="50">
        <f t="shared" si="3"/>
        <v>77.900000000000006</v>
      </c>
      <c r="AC6" s="50">
        <f t="shared" si="3"/>
        <v>92.8</v>
      </c>
      <c r="AD6" s="50">
        <f t="shared" si="3"/>
        <v>94.7</v>
      </c>
      <c r="AE6" s="50">
        <f t="shared" si="3"/>
        <v>95.4</v>
      </c>
      <c r="AF6" s="50">
        <f t="shared" si="3"/>
        <v>99.8</v>
      </c>
      <c r="AG6" s="50">
        <f t="shared" si="3"/>
        <v>97.4</v>
      </c>
      <c r="AH6" s="50">
        <f t="shared" si="3"/>
        <v>107.4</v>
      </c>
      <c r="AI6" s="50" t="str">
        <f>IF(AI8="-","【-】","【"&amp;SUBSTITUTE(TEXT(AI8,"#,##0.0"),"-","△")&amp;"】")</f>
        <v>【115.2】</v>
      </c>
      <c r="AJ6" s="50">
        <f>IF(AJ8="-",NA(),AJ8)</f>
        <v>0</v>
      </c>
      <c r="AK6" s="50">
        <f t="shared" ref="AK6:AS6" si="4">IF(AK8="-",NA(),AK8)</f>
        <v>0</v>
      </c>
      <c r="AL6" s="50">
        <f t="shared" si="4"/>
        <v>11.6</v>
      </c>
      <c r="AM6" s="50">
        <f t="shared" si="4"/>
        <v>30.9</v>
      </c>
      <c r="AN6" s="50">
        <f t="shared" si="4"/>
        <v>15.2</v>
      </c>
      <c r="AO6" s="50">
        <f t="shared" si="4"/>
        <v>0</v>
      </c>
      <c r="AP6" s="50">
        <f t="shared" si="4"/>
        <v>10.9</v>
      </c>
      <c r="AQ6" s="50">
        <f t="shared" si="4"/>
        <v>26</v>
      </c>
      <c r="AR6" s="50">
        <f t="shared" si="4"/>
        <v>40.799999999999997</v>
      </c>
      <c r="AS6" s="50">
        <f t="shared" si="4"/>
        <v>22.8</v>
      </c>
      <c r="AT6" s="50" t="str">
        <f>IF(AT8="-","【-】","【"&amp;SUBSTITUTE(TEXT(AT8,"#,##0.0"),"-","△")&amp;"】")</f>
        <v>【26.4】</v>
      </c>
      <c r="AU6" s="45" t="e">
        <f>IF(AU8="-",NA(),AU8)</f>
        <v>#N/A</v>
      </c>
      <c r="AV6" s="45" t="e">
        <f t="shared" ref="AV6:BD6" si="5">IF(AV8="-",NA(),AV8)</f>
        <v>#N/A</v>
      </c>
      <c r="AW6" s="45" t="e">
        <f t="shared" si="5"/>
        <v>#N/A</v>
      </c>
      <c r="AX6" s="45" t="e">
        <f t="shared" si="5"/>
        <v>#N/A</v>
      </c>
      <c r="AY6" s="45" t="e">
        <f t="shared" si="5"/>
        <v>#N/A</v>
      </c>
      <c r="AZ6" s="45" t="e">
        <f t="shared" si="5"/>
        <v>#N/A</v>
      </c>
      <c r="BA6" s="45" t="e">
        <f t="shared" si="5"/>
        <v>#N/A</v>
      </c>
      <c r="BB6" s="45" t="e">
        <f t="shared" si="5"/>
        <v>#N/A</v>
      </c>
      <c r="BC6" s="45" t="e">
        <f t="shared" si="5"/>
        <v>#N/A</v>
      </c>
      <c r="BD6" s="45" t="e">
        <f t="shared" si="5"/>
        <v>#N/A</v>
      </c>
      <c r="BE6" s="45" t="str">
        <f>IF(BE8="-","【-】","【"&amp;SUBSTITUTE(TEXT(BE8,"#,##0"),"-","△")&amp;"】")</f>
        <v>【73,677】</v>
      </c>
      <c r="BF6" s="50" t="e">
        <f>IF(BF8="-",NA(),BF8)</f>
        <v>#N/A</v>
      </c>
      <c r="BG6" s="50" t="e">
        <f t="shared" ref="BG6:BO6" si="6">IF(BG8="-",NA(),BG8)</f>
        <v>#N/A</v>
      </c>
      <c r="BH6" s="50" t="e">
        <f t="shared" si="6"/>
        <v>#N/A</v>
      </c>
      <c r="BI6" s="50" t="e">
        <f t="shared" si="6"/>
        <v>#N/A</v>
      </c>
      <c r="BJ6" s="50" t="e">
        <f t="shared" si="6"/>
        <v>#N/A</v>
      </c>
      <c r="BK6" s="50" t="e">
        <f t="shared" si="6"/>
        <v>#N/A</v>
      </c>
      <c r="BL6" s="50" t="e">
        <f t="shared" si="6"/>
        <v>#N/A</v>
      </c>
      <c r="BM6" s="50" t="e">
        <f t="shared" si="6"/>
        <v>#N/A</v>
      </c>
      <c r="BN6" s="50" t="e">
        <f t="shared" si="6"/>
        <v>#N/A</v>
      </c>
      <c r="BO6" s="50" t="e">
        <f t="shared" si="6"/>
        <v>#N/A</v>
      </c>
      <c r="BP6" s="50" t="str">
        <f>IF(BP8="-","【-】","【"&amp;SUBSTITUTE(TEXT(BP8,"#,##0.0"),"-","△")&amp;"】")</f>
        <v>【16.8】</v>
      </c>
      <c r="BQ6" s="50">
        <f>IF(BQ8="-",NA(),BQ8)</f>
        <v>0</v>
      </c>
      <c r="BR6" s="50">
        <f t="shared" ref="BR6:BZ6" si="7">IF(BR8="-",NA(),BR8)</f>
        <v>0</v>
      </c>
      <c r="BS6" s="50">
        <f t="shared" si="7"/>
        <v>0</v>
      </c>
      <c r="BT6" s="50">
        <f t="shared" si="7"/>
        <v>0</v>
      </c>
      <c r="BU6" s="50">
        <f t="shared" si="7"/>
        <v>0</v>
      </c>
      <c r="BV6" s="50">
        <f t="shared" si="7"/>
        <v>16</v>
      </c>
      <c r="BW6" s="50">
        <f t="shared" si="7"/>
        <v>38.299999999999997</v>
      </c>
      <c r="BX6" s="50">
        <f t="shared" si="7"/>
        <v>10.8</v>
      </c>
      <c r="BY6" s="50">
        <f t="shared" si="7"/>
        <v>10.199999999999999</v>
      </c>
      <c r="BZ6" s="50">
        <f t="shared" si="7"/>
        <v>9.1999999999999993</v>
      </c>
      <c r="CA6" s="50" t="str">
        <f>IF(CA8="-","【-】","【"&amp;SUBSTITUTE(TEXT(CA8,"#,##0.0"),"-","△")&amp;"】")</f>
        <v>【109.1】</v>
      </c>
      <c r="CB6" s="50">
        <f>IF(CB8="-",NA(),CB8)</f>
        <v>-18.7</v>
      </c>
      <c r="CC6" s="50">
        <f t="shared" ref="CC6:CK6" si="8">IF(CC8="-",NA(),CC8)</f>
        <v>-9.1</v>
      </c>
      <c r="CD6" s="50">
        <f t="shared" si="8"/>
        <v>-31.6</v>
      </c>
      <c r="CE6" s="50">
        <f t="shared" si="8"/>
        <v>-112.6</v>
      </c>
      <c r="CF6" s="50">
        <f t="shared" si="8"/>
        <v>-28.9</v>
      </c>
      <c r="CG6" s="50">
        <f t="shared" si="8"/>
        <v>92.9</v>
      </c>
      <c r="CH6" s="50">
        <f t="shared" si="8"/>
        <v>113.7</v>
      </c>
      <c r="CI6" s="50">
        <f t="shared" si="8"/>
        <v>60.6</v>
      </c>
      <c r="CJ6" s="50">
        <f t="shared" si="8"/>
        <v>-56.8</v>
      </c>
      <c r="CK6" s="50">
        <f t="shared" si="8"/>
        <v>108.9</v>
      </c>
      <c r="CL6" s="50" t="str">
        <f>IF(CL8="-","【-】","【"&amp;SUBSTITUTE(TEXT(CL8,"#,##0.0"),"-","△")&amp;"】")</f>
        <v>【△42.8】</v>
      </c>
      <c r="CM6" s="45">
        <f>IF(CM8="-",NA(),CM8)</f>
        <v>-871</v>
      </c>
      <c r="CN6" s="45">
        <f t="shared" ref="CN6:CV6" si="9">IF(CN8="-",NA(),CN8)</f>
        <v>-1391</v>
      </c>
      <c r="CO6" s="45">
        <f t="shared" si="9"/>
        <v>-3575</v>
      </c>
      <c r="CP6" s="45">
        <f t="shared" si="9"/>
        <v>-9420</v>
      </c>
      <c r="CQ6" s="45">
        <f t="shared" si="9"/>
        <v>-4039</v>
      </c>
      <c r="CR6" s="45">
        <f t="shared" si="9"/>
        <v>-1007</v>
      </c>
      <c r="CS6" s="45">
        <f t="shared" si="9"/>
        <v>-4839</v>
      </c>
      <c r="CT6" s="45">
        <f t="shared" si="9"/>
        <v>-5315</v>
      </c>
      <c r="CU6" s="45">
        <f t="shared" si="9"/>
        <v>-9041</v>
      </c>
      <c r="CV6" s="45">
        <f t="shared" si="9"/>
        <v>-4016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120</v>
      </c>
      <c r="DI6" s="46">
        <f t="shared" ref="DI6:DJ6" si="10">DI8</f>
        <v>8469</v>
      </c>
      <c r="DJ6" s="46">
        <f t="shared" si="10"/>
        <v>11700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121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0</v>
      </c>
      <c r="EB6" s="50">
        <f t="shared" si="11"/>
        <v>28.5</v>
      </c>
      <c r="EC6" s="50">
        <f t="shared" si="11"/>
        <v>0</v>
      </c>
      <c r="ED6" s="50">
        <f t="shared" si="11"/>
        <v>0</v>
      </c>
      <c r="EE6" s="50">
        <f t="shared" si="11"/>
        <v>0</v>
      </c>
      <c r="EF6" s="50" t="str">
        <f>IF(EF8="-","【-】","【"&amp;SUBSTITUTE(TEXT(EF8,"#,##0.0"),"-","△")&amp;"】")</f>
        <v>【23.0】</v>
      </c>
      <c r="EG6" s="51" t="e">
        <f>IF(EG8="-",NA(),EG8)</f>
        <v>#N/A</v>
      </c>
      <c r="EH6" s="51" t="e">
        <f t="shared" ref="EH6:EP6" si="12">IF(EH8="-",NA(),EH8)</f>
        <v>#N/A</v>
      </c>
      <c r="EI6" s="51" t="e">
        <f t="shared" si="12"/>
        <v>#N/A</v>
      </c>
      <c r="EJ6" s="51" t="e">
        <f t="shared" si="12"/>
        <v>#N/A</v>
      </c>
      <c r="EK6" s="51" t="e">
        <f t="shared" si="12"/>
        <v>#N/A</v>
      </c>
      <c r="EL6" s="51" t="e">
        <f t="shared" si="12"/>
        <v>#N/A</v>
      </c>
      <c r="EM6" s="51" t="e">
        <f t="shared" si="12"/>
        <v>#N/A</v>
      </c>
      <c r="EN6" s="51" t="e">
        <f t="shared" si="12"/>
        <v>#N/A</v>
      </c>
      <c r="EO6" s="51" t="e">
        <f t="shared" si="12"/>
        <v>#N/A</v>
      </c>
      <c r="EP6" s="51" t="e">
        <f t="shared" si="12"/>
        <v>#N/A</v>
      </c>
    </row>
    <row r="7" spans="1:146" s="52" customFormat="1" x14ac:dyDescent="0.15">
      <c r="A7" s="28" t="s">
        <v>122</v>
      </c>
      <c r="B7" s="43">
        <f t="shared" ref="B7:X7" si="13">B8</f>
        <v>2022</v>
      </c>
      <c r="C7" s="43">
        <f t="shared" si="13"/>
        <v>341002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3</v>
      </c>
      <c r="H7" s="43" t="str">
        <f t="shared" si="13"/>
        <v>広島県　広島市</v>
      </c>
      <c r="I7" s="43" t="str">
        <f t="shared" si="13"/>
        <v>湯の山温泉館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Ｃ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327</v>
      </c>
      <c r="R7" s="46">
        <f t="shared" si="13"/>
        <v>0</v>
      </c>
      <c r="S7" s="47">
        <f t="shared" si="13"/>
        <v>366</v>
      </c>
      <c r="T7" s="48" t="str">
        <f t="shared" si="13"/>
        <v>利用料金制</v>
      </c>
      <c r="U7" s="44" t="str">
        <f t="shared" si="13"/>
        <v>-</v>
      </c>
      <c r="V7" s="48" t="str">
        <f t="shared" si="13"/>
        <v>無</v>
      </c>
      <c r="W7" s="49">
        <f t="shared" si="13"/>
        <v>100</v>
      </c>
      <c r="X7" s="48" t="str">
        <f t="shared" si="13"/>
        <v>無</v>
      </c>
      <c r="Y7" s="50">
        <f>Y8</f>
        <v>93.4</v>
      </c>
      <c r="Z7" s="50">
        <f t="shared" ref="Z7:AH7" si="14">Z8</f>
        <v>91.6</v>
      </c>
      <c r="AA7" s="50">
        <f t="shared" si="14"/>
        <v>87.5</v>
      </c>
      <c r="AB7" s="50">
        <f t="shared" si="14"/>
        <v>77.900000000000006</v>
      </c>
      <c r="AC7" s="50">
        <f t="shared" si="14"/>
        <v>92.8</v>
      </c>
      <c r="AD7" s="50">
        <f t="shared" si="14"/>
        <v>94.7</v>
      </c>
      <c r="AE7" s="50">
        <f t="shared" si="14"/>
        <v>95.4</v>
      </c>
      <c r="AF7" s="50">
        <f t="shared" si="14"/>
        <v>99.8</v>
      </c>
      <c r="AG7" s="50">
        <f t="shared" si="14"/>
        <v>97.4</v>
      </c>
      <c r="AH7" s="50">
        <f t="shared" si="14"/>
        <v>107.4</v>
      </c>
      <c r="AI7" s="50"/>
      <c r="AJ7" s="50">
        <f>AJ8</f>
        <v>0</v>
      </c>
      <c r="AK7" s="50">
        <f t="shared" ref="AK7:AS7" si="15">AK8</f>
        <v>0</v>
      </c>
      <c r="AL7" s="50">
        <f t="shared" si="15"/>
        <v>11.6</v>
      </c>
      <c r="AM7" s="50">
        <f t="shared" si="15"/>
        <v>30.9</v>
      </c>
      <c r="AN7" s="50">
        <f t="shared" si="15"/>
        <v>15.2</v>
      </c>
      <c r="AO7" s="50">
        <f t="shared" si="15"/>
        <v>0</v>
      </c>
      <c r="AP7" s="50">
        <f t="shared" si="15"/>
        <v>10.9</v>
      </c>
      <c r="AQ7" s="50">
        <f t="shared" si="15"/>
        <v>26</v>
      </c>
      <c r="AR7" s="50">
        <f t="shared" si="15"/>
        <v>40.799999999999997</v>
      </c>
      <c r="AS7" s="50">
        <f t="shared" si="15"/>
        <v>22.8</v>
      </c>
      <c r="AT7" s="50"/>
      <c r="AU7" s="45" t="str">
        <f>AU8</f>
        <v>-</v>
      </c>
      <c r="AV7" s="45" t="str">
        <f t="shared" ref="AV7:BD7" si="16">AV8</f>
        <v>-</v>
      </c>
      <c r="AW7" s="45" t="str">
        <f t="shared" si="16"/>
        <v>-</v>
      </c>
      <c r="AX7" s="45" t="str">
        <f t="shared" si="16"/>
        <v>-</v>
      </c>
      <c r="AY7" s="45" t="str">
        <f t="shared" si="16"/>
        <v>-</v>
      </c>
      <c r="AZ7" s="45" t="str">
        <f t="shared" si="16"/>
        <v>-</v>
      </c>
      <c r="BA7" s="45" t="str">
        <f t="shared" si="16"/>
        <v>-</v>
      </c>
      <c r="BB7" s="45" t="str">
        <f t="shared" si="16"/>
        <v>-</v>
      </c>
      <c r="BC7" s="45" t="str">
        <f t="shared" si="16"/>
        <v>-</v>
      </c>
      <c r="BD7" s="45" t="str">
        <f t="shared" si="16"/>
        <v>-</v>
      </c>
      <c r="BE7" s="45"/>
      <c r="BF7" s="50" t="str">
        <f>BF8</f>
        <v>-</v>
      </c>
      <c r="BG7" s="50" t="str">
        <f t="shared" ref="BG7:BO7" si="17">BG8</f>
        <v>-</v>
      </c>
      <c r="BH7" s="50" t="str">
        <f t="shared" si="17"/>
        <v>-</v>
      </c>
      <c r="BI7" s="50" t="str">
        <f t="shared" si="17"/>
        <v>-</v>
      </c>
      <c r="BJ7" s="50" t="str">
        <f t="shared" si="17"/>
        <v>-</v>
      </c>
      <c r="BK7" s="50" t="str">
        <f t="shared" si="17"/>
        <v>-</v>
      </c>
      <c r="BL7" s="50" t="str">
        <f t="shared" si="17"/>
        <v>-</v>
      </c>
      <c r="BM7" s="50" t="str">
        <f t="shared" si="17"/>
        <v>-</v>
      </c>
      <c r="BN7" s="50" t="str">
        <f t="shared" si="17"/>
        <v>-</v>
      </c>
      <c r="BO7" s="50" t="str">
        <f t="shared" si="17"/>
        <v>-</v>
      </c>
      <c r="BP7" s="50"/>
      <c r="BQ7" s="50">
        <f>BQ8</f>
        <v>0</v>
      </c>
      <c r="BR7" s="50">
        <f t="shared" ref="BR7:BZ7" si="18">BR8</f>
        <v>0</v>
      </c>
      <c r="BS7" s="50">
        <f t="shared" si="18"/>
        <v>0</v>
      </c>
      <c r="BT7" s="50">
        <f t="shared" si="18"/>
        <v>0</v>
      </c>
      <c r="BU7" s="50">
        <f t="shared" si="18"/>
        <v>0</v>
      </c>
      <c r="BV7" s="50">
        <f t="shared" si="18"/>
        <v>16</v>
      </c>
      <c r="BW7" s="50">
        <f t="shared" si="18"/>
        <v>38.299999999999997</v>
      </c>
      <c r="BX7" s="50">
        <f t="shared" si="18"/>
        <v>10.8</v>
      </c>
      <c r="BY7" s="50">
        <f t="shared" si="18"/>
        <v>10.199999999999999</v>
      </c>
      <c r="BZ7" s="50">
        <f t="shared" si="18"/>
        <v>9.1999999999999993</v>
      </c>
      <c r="CA7" s="50"/>
      <c r="CB7" s="50">
        <f>CB8</f>
        <v>-18.7</v>
      </c>
      <c r="CC7" s="50">
        <f t="shared" ref="CC7:CK7" si="19">CC8</f>
        <v>-9.1</v>
      </c>
      <c r="CD7" s="50">
        <f t="shared" si="19"/>
        <v>-31.6</v>
      </c>
      <c r="CE7" s="50">
        <f t="shared" si="19"/>
        <v>-112.6</v>
      </c>
      <c r="CF7" s="50">
        <f t="shared" si="19"/>
        <v>-28.9</v>
      </c>
      <c r="CG7" s="50">
        <f t="shared" si="19"/>
        <v>92.9</v>
      </c>
      <c r="CH7" s="50">
        <f t="shared" si="19"/>
        <v>113.7</v>
      </c>
      <c r="CI7" s="50">
        <f t="shared" si="19"/>
        <v>60.6</v>
      </c>
      <c r="CJ7" s="50">
        <f t="shared" si="19"/>
        <v>-56.8</v>
      </c>
      <c r="CK7" s="50">
        <f t="shared" si="19"/>
        <v>108.9</v>
      </c>
      <c r="CL7" s="50"/>
      <c r="CM7" s="45">
        <f>CM8</f>
        <v>-871</v>
      </c>
      <c r="CN7" s="45">
        <f t="shared" ref="CN7:CV7" si="20">CN8</f>
        <v>-1391</v>
      </c>
      <c r="CO7" s="45">
        <f t="shared" si="20"/>
        <v>-3575</v>
      </c>
      <c r="CP7" s="45">
        <f t="shared" si="20"/>
        <v>-9420</v>
      </c>
      <c r="CQ7" s="45">
        <f t="shared" si="20"/>
        <v>-4039</v>
      </c>
      <c r="CR7" s="45">
        <f t="shared" si="20"/>
        <v>-1007</v>
      </c>
      <c r="CS7" s="45">
        <f t="shared" si="20"/>
        <v>-4839</v>
      </c>
      <c r="CT7" s="45">
        <f t="shared" si="20"/>
        <v>-5315</v>
      </c>
      <c r="CU7" s="45">
        <f t="shared" si="20"/>
        <v>-9041</v>
      </c>
      <c r="CV7" s="45">
        <f t="shared" si="20"/>
        <v>-4016</v>
      </c>
      <c r="CW7" s="45"/>
      <c r="CX7" s="50" t="s">
        <v>123</v>
      </c>
      <c r="CY7" s="50" t="s">
        <v>123</v>
      </c>
      <c r="CZ7" s="50" t="s">
        <v>123</v>
      </c>
      <c r="DA7" s="50" t="s">
        <v>123</v>
      </c>
      <c r="DB7" s="50" t="s">
        <v>123</v>
      </c>
      <c r="DC7" s="50" t="s">
        <v>123</v>
      </c>
      <c r="DD7" s="50" t="s">
        <v>123</v>
      </c>
      <c r="DE7" s="50" t="s">
        <v>123</v>
      </c>
      <c r="DF7" s="50" t="s">
        <v>123</v>
      </c>
      <c r="DG7" s="50" t="s">
        <v>120</v>
      </c>
      <c r="DH7" s="50"/>
      <c r="DI7" s="46">
        <f>DI8</f>
        <v>8469</v>
      </c>
      <c r="DJ7" s="46">
        <f>DJ8</f>
        <v>11700</v>
      </c>
      <c r="DK7" s="50" t="s">
        <v>123</v>
      </c>
      <c r="DL7" s="50" t="s">
        <v>123</v>
      </c>
      <c r="DM7" s="50" t="s">
        <v>123</v>
      </c>
      <c r="DN7" s="50" t="s">
        <v>123</v>
      </c>
      <c r="DO7" s="50" t="s">
        <v>123</v>
      </c>
      <c r="DP7" s="50" t="s">
        <v>123</v>
      </c>
      <c r="DQ7" s="50" t="s">
        <v>123</v>
      </c>
      <c r="DR7" s="50" t="s">
        <v>123</v>
      </c>
      <c r="DS7" s="50" t="s">
        <v>123</v>
      </c>
      <c r="DT7" s="50" t="s">
        <v>120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0</v>
      </c>
      <c r="EB7" s="50">
        <f t="shared" si="21"/>
        <v>28.5</v>
      </c>
      <c r="EC7" s="50">
        <f t="shared" si="21"/>
        <v>0</v>
      </c>
      <c r="ED7" s="50">
        <f t="shared" si="21"/>
        <v>0</v>
      </c>
      <c r="EE7" s="50">
        <f t="shared" si="21"/>
        <v>0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341002</v>
      </c>
      <c r="D8" s="53">
        <v>47</v>
      </c>
      <c r="E8" s="53">
        <v>11</v>
      </c>
      <c r="F8" s="53">
        <v>1</v>
      </c>
      <c r="G8" s="53">
        <v>3</v>
      </c>
      <c r="H8" s="53" t="s">
        <v>124</v>
      </c>
      <c r="I8" s="53" t="s">
        <v>125</v>
      </c>
      <c r="J8" s="53" t="s">
        <v>126</v>
      </c>
      <c r="K8" s="53" t="s">
        <v>127</v>
      </c>
      <c r="L8" s="53" t="s">
        <v>128</v>
      </c>
      <c r="M8" s="53" t="s">
        <v>129</v>
      </c>
      <c r="N8" s="53" t="s">
        <v>130</v>
      </c>
      <c r="O8" s="54" t="s">
        <v>131</v>
      </c>
      <c r="P8" s="54" t="s">
        <v>131</v>
      </c>
      <c r="Q8" s="55">
        <v>327</v>
      </c>
      <c r="R8" s="55">
        <v>0</v>
      </c>
      <c r="S8" s="56">
        <v>366</v>
      </c>
      <c r="T8" s="57" t="s">
        <v>132</v>
      </c>
      <c r="U8" s="54" t="s">
        <v>133</v>
      </c>
      <c r="V8" s="57" t="s">
        <v>134</v>
      </c>
      <c r="W8" s="58">
        <v>100</v>
      </c>
      <c r="X8" s="57" t="s">
        <v>134</v>
      </c>
      <c r="Y8" s="59">
        <v>93.4</v>
      </c>
      <c r="Z8" s="59">
        <v>91.6</v>
      </c>
      <c r="AA8" s="59">
        <v>87.5</v>
      </c>
      <c r="AB8" s="59">
        <v>77.900000000000006</v>
      </c>
      <c r="AC8" s="59">
        <v>92.8</v>
      </c>
      <c r="AD8" s="59">
        <v>94.7</v>
      </c>
      <c r="AE8" s="59">
        <v>95.4</v>
      </c>
      <c r="AF8" s="59">
        <v>99.8</v>
      </c>
      <c r="AG8" s="59">
        <v>97.4</v>
      </c>
      <c r="AH8" s="59">
        <v>107.4</v>
      </c>
      <c r="AI8" s="59">
        <v>115.2</v>
      </c>
      <c r="AJ8" s="59">
        <v>0</v>
      </c>
      <c r="AK8" s="59">
        <v>0</v>
      </c>
      <c r="AL8" s="59">
        <v>11.6</v>
      </c>
      <c r="AM8" s="59">
        <v>30.9</v>
      </c>
      <c r="AN8" s="59">
        <v>15.2</v>
      </c>
      <c r="AO8" s="59">
        <v>0</v>
      </c>
      <c r="AP8" s="59">
        <v>10.9</v>
      </c>
      <c r="AQ8" s="59">
        <v>26</v>
      </c>
      <c r="AR8" s="59">
        <v>40.799999999999997</v>
      </c>
      <c r="AS8" s="59">
        <v>22.8</v>
      </c>
      <c r="AT8" s="59">
        <v>26.4</v>
      </c>
      <c r="AU8" s="69" t="s">
        <v>133</v>
      </c>
      <c r="AV8" s="67" t="s">
        <v>133</v>
      </c>
      <c r="AW8" s="68" t="s">
        <v>133</v>
      </c>
      <c r="AX8" s="68" t="s">
        <v>133</v>
      </c>
      <c r="AY8" s="68" t="s">
        <v>133</v>
      </c>
      <c r="AZ8" s="68" t="s">
        <v>133</v>
      </c>
      <c r="BA8" s="68" t="s">
        <v>133</v>
      </c>
      <c r="BB8" s="68" t="s">
        <v>133</v>
      </c>
      <c r="BC8" s="68" t="s">
        <v>133</v>
      </c>
      <c r="BD8" s="68" t="s">
        <v>133</v>
      </c>
      <c r="BE8" s="60">
        <v>73677</v>
      </c>
      <c r="BF8" s="59" t="s">
        <v>133</v>
      </c>
      <c r="BG8" s="70" t="s">
        <v>133</v>
      </c>
      <c r="BH8" s="59" t="s">
        <v>133</v>
      </c>
      <c r="BI8" s="59" t="s">
        <v>133</v>
      </c>
      <c r="BJ8" s="59" t="s">
        <v>133</v>
      </c>
      <c r="BK8" s="71" t="s">
        <v>133</v>
      </c>
      <c r="BL8" s="71" t="s">
        <v>133</v>
      </c>
      <c r="BM8" s="71" t="s">
        <v>133</v>
      </c>
      <c r="BN8" s="59" t="s">
        <v>133</v>
      </c>
      <c r="BO8" s="59" t="s">
        <v>133</v>
      </c>
      <c r="BP8" s="59">
        <v>16.8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16</v>
      </c>
      <c r="BW8" s="59">
        <v>38.299999999999997</v>
      </c>
      <c r="BX8" s="59">
        <v>10.8</v>
      </c>
      <c r="BY8" s="59">
        <v>10.199999999999999</v>
      </c>
      <c r="BZ8" s="59">
        <v>9.1999999999999993</v>
      </c>
      <c r="CA8" s="59">
        <v>109.1</v>
      </c>
      <c r="CB8" s="59">
        <v>-18.7</v>
      </c>
      <c r="CC8" s="59">
        <v>-9.1</v>
      </c>
      <c r="CD8" s="59">
        <v>-31.6</v>
      </c>
      <c r="CE8" s="61">
        <v>-112.6</v>
      </c>
      <c r="CF8" s="61">
        <v>-28.9</v>
      </c>
      <c r="CG8" s="59">
        <v>92.9</v>
      </c>
      <c r="CH8" s="59">
        <v>113.7</v>
      </c>
      <c r="CI8" s="59">
        <v>60.6</v>
      </c>
      <c r="CJ8" s="59">
        <v>-56.8</v>
      </c>
      <c r="CK8" s="59">
        <v>108.9</v>
      </c>
      <c r="CL8" s="59">
        <v>-42.8</v>
      </c>
      <c r="CM8" s="60">
        <v>-871</v>
      </c>
      <c r="CN8" s="60">
        <v>-1391</v>
      </c>
      <c r="CO8" s="60">
        <v>-3575</v>
      </c>
      <c r="CP8" s="60">
        <v>-9420</v>
      </c>
      <c r="CQ8" s="60">
        <v>-4039</v>
      </c>
      <c r="CR8" s="60">
        <v>-1007</v>
      </c>
      <c r="CS8" s="60">
        <v>-4839</v>
      </c>
      <c r="CT8" s="60">
        <v>-5315</v>
      </c>
      <c r="CU8" s="60">
        <v>-9041</v>
      </c>
      <c r="CV8" s="60">
        <v>-4016</v>
      </c>
      <c r="CW8" s="60">
        <v>-15718</v>
      </c>
      <c r="CX8" s="59" t="s">
        <v>133</v>
      </c>
      <c r="CY8" s="59" t="s">
        <v>133</v>
      </c>
      <c r="CZ8" s="59" t="s">
        <v>133</v>
      </c>
      <c r="DA8" s="59" t="s">
        <v>133</v>
      </c>
      <c r="DB8" s="59" t="s">
        <v>133</v>
      </c>
      <c r="DC8" s="59" t="s">
        <v>133</v>
      </c>
      <c r="DD8" s="59" t="s">
        <v>133</v>
      </c>
      <c r="DE8" s="59" t="s">
        <v>133</v>
      </c>
      <c r="DF8" s="59" t="s">
        <v>133</v>
      </c>
      <c r="DG8" s="59" t="s">
        <v>133</v>
      </c>
      <c r="DH8" s="59" t="s">
        <v>133</v>
      </c>
      <c r="DI8" s="55">
        <v>8469</v>
      </c>
      <c r="DJ8" s="55">
        <v>11700</v>
      </c>
      <c r="DK8" s="59" t="s">
        <v>133</v>
      </c>
      <c r="DL8" s="59" t="s">
        <v>133</v>
      </c>
      <c r="DM8" s="59" t="s">
        <v>133</v>
      </c>
      <c r="DN8" s="59" t="s">
        <v>133</v>
      </c>
      <c r="DO8" s="59" t="s">
        <v>133</v>
      </c>
      <c r="DP8" s="59" t="s">
        <v>133</v>
      </c>
      <c r="DQ8" s="59" t="s">
        <v>133</v>
      </c>
      <c r="DR8" s="59" t="s">
        <v>133</v>
      </c>
      <c r="DS8" s="59" t="s">
        <v>133</v>
      </c>
      <c r="DT8" s="59" t="s">
        <v>133</v>
      </c>
      <c r="DU8" s="59" t="s">
        <v>133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0</v>
      </c>
      <c r="EB8" s="59">
        <v>28.5</v>
      </c>
      <c r="EC8" s="59">
        <v>0</v>
      </c>
      <c r="ED8" s="59">
        <v>0</v>
      </c>
      <c r="EE8" s="59">
        <v>0</v>
      </c>
      <c r="EF8" s="59">
        <v>23</v>
      </c>
      <c r="EG8" s="62" t="s">
        <v>133</v>
      </c>
      <c r="EH8" s="62" t="s">
        <v>133</v>
      </c>
      <c r="EI8" s="62" t="s">
        <v>133</v>
      </c>
      <c r="EJ8" s="72" t="s">
        <v>133</v>
      </c>
      <c r="EK8" s="73" t="s">
        <v>133</v>
      </c>
      <c r="EL8" s="73" t="s">
        <v>133</v>
      </c>
      <c r="EM8" s="73" t="s">
        <v>133</v>
      </c>
      <c r="EN8" s="73" t="s">
        <v>133</v>
      </c>
      <c r="EO8" s="73" t="s">
        <v>133</v>
      </c>
      <c r="EP8" s="73" t="s">
        <v>133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135</v>
      </c>
      <c r="C10" s="65" t="s">
        <v>136</v>
      </c>
      <c r="D10" s="65" t="s">
        <v>137</v>
      </c>
      <c r="E10" s="65" t="s">
        <v>138</v>
      </c>
      <c r="F10" s="65" t="s">
        <v>139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53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2024-01-30T02:05:47Z</cp:lastPrinted>
  <dcterms:created xsi:type="dcterms:W3CDTF">2024-01-11T00:07:16Z</dcterms:created>
  <dcterms:modified xsi:type="dcterms:W3CDTF">2024-01-30T02:06:09Z</dcterms:modified>
  <cp:category/>
</cp:coreProperties>
</file>