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5\99_公営企業関係\照会回答\[0202][0201]公営企業に係る経営比較分析表（令和４年度決算）の分析等について（依頼）\02 回答\経営分析比較表\"/>
    </mc:Choice>
  </mc:AlternateContent>
  <workbookProtection workbookAlgorithmName="SHA-512" workbookHashValue="XMlstXsguT4mtrwC1awHXnTOHBloPc7voAUo2EPibJrSgDlEnVj0OYoDIxrxdxEva/Xx0xHmAgQNT6WXLruMEw==" workbookSaltValue="v+wPFSd8mXz/Efe4t9eCvA==" workbookSpinCount="100000" lockStructure="1"/>
  <bookViews>
    <workbookView xWindow="0" yWindow="0" windowWidth="23040" windowHeight="9168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LT76" i="4"/>
  <c r="LH30" i="4"/>
  <c r="GQ51" i="4"/>
  <c r="BZ30" i="4"/>
  <c r="IE76" i="4"/>
  <c r="BZ51" i="4"/>
  <c r="GQ30" i="4"/>
  <c r="HP76" i="4"/>
  <c r="BG51" i="4"/>
  <c r="BG30" i="4"/>
  <c r="KO51" i="4"/>
  <c r="AV76" i="4"/>
  <c r="LE76" i="4"/>
  <c r="FX51" i="4"/>
  <c r="KO30" i="4"/>
  <c r="FX30" i="4"/>
  <c r="KP76" i="4"/>
  <c r="FE51" i="4"/>
  <c r="JV30" i="4"/>
  <c r="HA76" i="4"/>
  <c r="AN51" i="4"/>
  <c r="FE30" i="4"/>
  <c r="AN30" i="4"/>
  <c r="AG76" i="4"/>
  <c r="JV51" i="4"/>
  <c r="R76" i="4"/>
  <c r="KA76" i="4"/>
  <c r="EL51" i="4"/>
  <c r="JC30" i="4"/>
  <c r="GL76" i="4"/>
  <c r="EL30" i="4"/>
  <c r="U51" i="4"/>
  <c r="JC51" i="4"/>
  <c r="U30" i="4"/>
</calcChain>
</file>

<file path=xl/sharedStrings.xml><?xml version="1.0" encoding="utf-8"?>
<sst xmlns="http://schemas.openxmlformats.org/spreadsheetml/2006/main" count="278" uniqueCount="139">
  <si>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</si>
  <si>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</si>
  <si>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</si>
  <si>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</si>
  <si>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</si>
  <si>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</si>
  <si>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</si>
  <si>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</si>
  <si>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</si>
  <si>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</si>
  <si>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</si>
  <si>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</si>
  <si>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</si>
  <si>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</si>
  <si>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</si>
  <si>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</si>
  <si>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</si>
  <si>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</si>
  <si>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</si>
  <si>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</si>
  <si>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</si>
  <si>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</si>
  <si>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</si>
  <si>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</si>
  <si>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</si>
  <si>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</si>
  <si>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</si>
  <si>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</si>
  <si>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</si>
  <si>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</si>
  <si>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</si>
  <si>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</si>
  <si>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</si>
  <si>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</si>
  <si>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</si>
  <si>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</si>
  <si>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</si>
  <si>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</si>
  <si>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</si>
  <si>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</si>
  <si>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</si>
  <si>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</si>
  <si>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</si>
  <si>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</si>
  <si>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</si>
  <si>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</si>
  <si>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</si>
  <si>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</si>
  <si>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</si>
  <si>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</si>
  <si>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</si>
  <si>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</si>
  <si>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</si>
  <si>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</si>
  <si>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</si>
  <si>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</si>
  <si>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</si>
  <si>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</si>
  <si>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</si>
  <si>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</si>
  <si>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</si>
  <si>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</si>
  <si>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</si>
  <si>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</si>
  <si>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</si>
  <si>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</si>
  <si>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</si>
  <si>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</si>
  <si>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</si>
  <si>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</si>
  <si>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</si>
  <si>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</si>
  <si>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</si>
  <si>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</si>
  <si>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</si>
  <si>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</si>
  <si>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</si>
  <si>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</si>
  <si>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</si>
  <si>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</si>
  <si>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</si>
  <si>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</si>
  <si>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</si>
  <si>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</si>
  <si>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</si>
  <si>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</si>
  <si>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</si>
  <si>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</si>
  <si>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</si>
  <si>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</si>
  <si>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</si>
  <si>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</si>
  <si>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</si>
  <si>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</si>
  <si>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</si>
  <si>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</si>
  <si>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</si>
  <si>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</si>
  <si>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</si>
  <si>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</si>
  <si>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</si>
  <si>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</si>
  <si>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</si>
  <si>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</si>
  <si>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</si>
  <si>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当該値(N)</t>
    <phoneticPr fontId="5"/>
  </si>
  <si>
    <t>当該値(N-3)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</si>
  <si>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</si>
  <si>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</si>
  <si>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</si>
  <si>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</si>
  <si>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</si>
  <si>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</si>
  <si>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</si>
  <si>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</si>
  <si>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</si>
  <si>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</si>
  <si>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</si>
  <si>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小町駐車場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</si>
  <si>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</si>
  <si>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</si>
  <si>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</si>
  <si>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</si>
  <si>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</si>
  <si>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</si>
  <si>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</si>
  <si>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</si>
  <si>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</si>
  <si>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</si>
  <si>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</si>
  <si>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</si>
  <si>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</si>
  <si>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</si>
  <si>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</si>
  <si>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</si>
  <si>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27" eb="129">
      <t>ウワマワ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1" eb="173">
      <t>ウワマワ</t>
    </rPh>
    <rPh sb="178" eb="179">
      <t>タカ</t>
    </rPh>
    <rPh sb="180" eb="183">
      <t>シュウエキセイ</t>
    </rPh>
    <rPh sb="184" eb="186">
      <t>カクホ</t>
    </rPh>
    <phoneticPr fontId="15"/>
  </si>
  <si>
    <t>⑪稼働率
　類似施設平均値を大幅に上回っています。
　平和大通り沿いの利便性の良い位置に設置されており、今後も高い稼働率が見込まれます。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オオハバ</t>
    </rPh>
    <rPh sb="17" eb="19">
      <t>ウワマワ</t>
    </rPh>
    <rPh sb="27" eb="29">
      <t>ヘイワ</t>
    </rPh>
    <rPh sb="29" eb="31">
      <t>オオドオ</t>
    </rPh>
    <rPh sb="32" eb="33">
      <t>ゾ</t>
    </rPh>
    <rPh sb="35" eb="38">
      <t>リベンセイ</t>
    </rPh>
    <rPh sb="39" eb="40">
      <t>ヨ</t>
    </rPh>
    <rPh sb="41" eb="43">
      <t>イチ</t>
    </rPh>
    <rPh sb="44" eb="46">
      <t>セッチ</t>
    </rPh>
    <rPh sb="52" eb="54">
      <t>コンゴ</t>
    </rPh>
    <rPh sb="55" eb="56">
      <t>タカ</t>
    </rPh>
    <rPh sb="57" eb="59">
      <t>カドウ</t>
    </rPh>
    <rPh sb="59" eb="60">
      <t>リツ</t>
    </rPh>
    <rPh sb="61" eb="63">
      <t>ミコ</t>
    </rPh>
    <phoneticPr fontId="15"/>
  </si>
  <si>
    <t>　収益性、稼働率共に安定した駐車場です。引き続き、利用者の声を反映させながら運営を推進していきます。</t>
    <rPh sb="1" eb="4">
      <t>シュウエキセイ</t>
    </rPh>
    <rPh sb="5" eb="8">
      <t>カドウリツ</t>
    </rPh>
    <rPh sb="8" eb="9">
      <t>トモ</t>
    </rPh>
    <rPh sb="10" eb="12">
      <t>アンテイ</t>
    </rPh>
    <rPh sb="14" eb="17">
      <t>チュウシャジョウ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5"/>
  </si>
  <si>
    <t>⑦敷地の地価
　道路上に設置しています。
⑧設備投資見込額
　今後、老朽化した機器の取替工事のため設備投資を行う見込みです。
⑩企業債残高対料金収入比率
　類似施設平均値を上回っています。公債費の償還に伴い低下していきます。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</si>
</sst>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557</c:v>
                </c:pt>
                <c:pt idx="1">
                  <c:v>678.8</c:v>
                </c:pt>
                <c:pt idx="2">
                  <c:v>595.6</c:v>
                </c:pt>
                <c:pt idx="3">
                  <c:v>619.1</c:v>
                </c:pt>
                <c:pt idx="4">
                  <c:v>667.8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A-4CA6-89A8-7EF11A13D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2A-4CA6-89A8-7EF11A13D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72.5</c:v>
                </c:pt>
                <c:pt idx="2">
                  <c:v>88.1</c:v>
                </c:pt>
                <c:pt idx="3">
                  <c:v>97.9</c:v>
                </c:pt>
                <c:pt idx="4">
                  <c:v>82.1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A-444B-89EC-7A986407B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A-444B-89EC-7A986407B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8A3-4775-9409-747706B1F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3-4775-9409-747706B1F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914-4F10-AF3B-FA45FC7EB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14-4F10-AF3B-FA45FC7EB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2-4DB6-BA9F-72452360D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52-4DB6-BA9F-72452360D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A-4646-BF69-727ED87B9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A-4646-BF69-727ED87B9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411.8</c:v>
                </c:pt>
                <c:pt idx="1">
                  <c:v>491.2</c:v>
                </c:pt>
                <c:pt idx="2">
                  <c:v>332.4</c:v>
                </c:pt>
                <c:pt idx="3">
                  <c:v>308.8</c:v>
                </c:pt>
                <c:pt idx="4">
                  <c:v>332.4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A-47F8-B017-F0AA8E259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A-47F8-B017-F0AA8E259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82.1</c:v>
                </c:pt>
                <c:pt idx="1">
                  <c:v>85.3</c:v>
                </c:pt>
                <c:pt idx="2">
                  <c:v>83.3</c:v>
                </c:pt>
                <c:pt idx="3">
                  <c:v>84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4-49F2-8689-E4D29045B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E4-49F2-8689-E4D29045B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27150</c:v>
                </c:pt>
                <c:pt idx="1">
                  <c:v>32707</c:v>
                </c:pt>
                <c:pt idx="2">
                  <c:v>26284</c:v>
                </c:pt>
                <c:pt idx="3">
                  <c:v>23822</c:v>
                </c:pt>
                <c:pt idx="4">
                  <c:v>14013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9-4D17-B329-23F554A12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B9-4D17-B329-23F554A12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B40" zoomScaleNormal="100" zoomScaleSheetLayoutView="70" workbookViewId="0">
      <selection activeCell="ND49" sqref="ND49:NR64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</row>
    <row r="3" spans="1:382" ht="9.75" customHeight="1" x14ac:dyDescent="0.2">
      <c r="A3" s="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</row>
    <row r="4" spans="1:382" ht="9.75" customHeight="1" x14ac:dyDescent="0.2">
      <c r="A4" s="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6" t="str">
        <f>データ!H6&amp;"　"&amp;データ!I6</f>
        <v>広島県広島市　小町駐車場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5" t="s">
        <v>2</v>
      </c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7"/>
      <c r="CF7" s="125" t="s">
        <v>3</v>
      </c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7"/>
      <c r="DU7" s="137" t="s">
        <v>4</v>
      </c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28" t="s">
        <v>5</v>
      </c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8" t="s">
        <v>6</v>
      </c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 t="s">
        <v>7</v>
      </c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 t="s">
        <v>8</v>
      </c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3"/>
      <c r="ND7" s="138" t="s">
        <v>9</v>
      </c>
      <c r="NE7" s="139"/>
      <c r="NF7" s="139"/>
      <c r="NG7" s="139"/>
      <c r="NH7" s="139"/>
      <c r="NI7" s="139"/>
      <c r="NJ7" s="139"/>
      <c r="NK7" s="139"/>
      <c r="NL7" s="139"/>
      <c r="NM7" s="139"/>
      <c r="NN7" s="139"/>
      <c r="NO7" s="139"/>
      <c r="NP7" s="139"/>
      <c r="NQ7" s="140"/>
    </row>
    <row r="8" spans="1:382" ht="18.75" customHeight="1" x14ac:dyDescent="0.2">
      <c r="A8" s="2"/>
      <c r="B8" s="119" t="str">
        <f>データ!J7</f>
        <v>法非適用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1"/>
      <c r="AQ8" s="119" t="str">
        <f>データ!K7</f>
        <v>駐車場整備事業</v>
      </c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1"/>
      <c r="CF8" s="119" t="str">
        <f>データ!L7</f>
        <v>-</v>
      </c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1"/>
      <c r="DU8" s="106" t="str">
        <f>データ!M7</f>
        <v>Ａ３Ｂ２</v>
      </c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 t="str">
        <f>データ!N7</f>
        <v>非設置</v>
      </c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6" t="str">
        <f>データ!S7</f>
        <v>公共施設</v>
      </c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  <c r="JC8" s="106"/>
      <c r="JD8" s="106"/>
      <c r="JE8" s="106"/>
      <c r="JF8" s="106"/>
      <c r="JG8" s="106"/>
      <c r="JH8" s="106"/>
      <c r="JI8" s="106"/>
      <c r="JJ8" s="106"/>
      <c r="JK8" s="106"/>
      <c r="JL8" s="106"/>
      <c r="JM8" s="106"/>
      <c r="JN8" s="106"/>
      <c r="JO8" s="106"/>
      <c r="JP8" s="106"/>
      <c r="JQ8" s="106" t="str">
        <f>データ!T7</f>
        <v>無</v>
      </c>
      <c r="JR8" s="106"/>
      <c r="JS8" s="106"/>
      <c r="JT8" s="106"/>
      <c r="JU8" s="106"/>
      <c r="JV8" s="106"/>
      <c r="JW8" s="106"/>
      <c r="JX8" s="106"/>
      <c r="JY8" s="106"/>
      <c r="JZ8" s="106"/>
      <c r="KA8" s="106"/>
      <c r="KB8" s="106"/>
      <c r="KC8" s="106"/>
      <c r="KD8" s="106"/>
      <c r="KE8" s="106"/>
      <c r="KF8" s="106"/>
      <c r="KG8" s="106"/>
      <c r="KH8" s="106"/>
      <c r="KI8" s="106"/>
      <c r="KJ8" s="106"/>
      <c r="KK8" s="106"/>
      <c r="KL8" s="106"/>
      <c r="KM8" s="106"/>
      <c r="KN8" s="106"/>
      <c r="KO8" s="106"/>
      <c r="KP8" s="106"/>
      <c r="KQ8" s="106"/>
      <c r="KR8" s="106"/>
      <c r="KS8" s="106"/>
      <c r="KT8" s="106"/>
      <c r="KU8" s="106"/>
      <c r="KV8" s="106"/>
      <c r="KW8" s="106"/>
      <c r="KX8" s="106"/>
      <c r="KY8" s="106"/>
      <c r="KZ8" s="106"/>
      <c r="LA8" s="106"/>
      <c r="LB8" s="106"/>
      <c r="LC8" s="106"/>
      <c r="LD8" s="106"/>
      <c r="LE8" s="106"/>
      <c r="LF8" s="106"/>
      <c r="LG8" s="106"/>
      <c r="LH8" s="106"/>
      <c r="LI8" s="106"/>
      <c r="LJ8" s="122">
        <f>データ!U7</f>
        <v>982</v>
      </c>
      <c r="LK8" s="122"/>
      <c r="LL8" s="122"/>
      <c r="LM8" s="122"/>
      <c r="LN8" s="122"/>
      <c r="LO8" s="122"/>
      <c r="LP8" s="122"/>
      <c r="LQ8" s="122"/>
      <c r="LR8" s="122"/>
      <c r="LS8" s="122"/>
      <c r="LT8" s="122"/>
      <c r="LU8" s="122"/>
      <c r="LV8" s="122"/>
      <c r="LW8" s="122"/>
      <c r="LX8" s="122"/>
      <c r="LY8" s="122"/>
      <c r="LZ8" s="122"/>
      <c r="MA8" s="122"/>
      <c r="MB8" s="122"/>
      <c r="MC8" s="122"/>
      <c r="MD8" s="122"/>
      <c r="ME8" s="122"/>
      <c r="MF8" s="122"/>
      <c r="MG8" s="122"/>
      <c r="MH8" s="122"/>
      <c r="MI8" s="122"/>
      <c r="MJ8" s="122"/>
      <c r="MK8" s="122"/>
      <c r="ML8" s="122"/>
      <c r="MM8" s="122"/>
      <c r="MN8" s="122"/>
      <c r="MO8" s="122"/>
      <c r="MP8" s="122"/>
      <c r="MQ8" s="122"/>
      <c r="MR8" s="122"/>
      <c r="MS8" s="122"/>
      <c r="MT8" s="122"/>
      <c r="MU8" s="122"/>
      <c r="MV8" s="122"/>
      <c r="MW8" s="122"/>
      <c r="MX8" s="122"/>
      <c r="MY8" s="122"/>
      <c r="MZ8" s="122"/>
      <c r="NA8" s="122"/>
      <c r="NB8" s="122"/>
      <c r="NC8" s="3"/>
      <c r="ND8" s="133" t="s">
        <v>10</v>
      </c>
      <c r="NE8" s="134"/>
      <c r="NF8" s="123" t="s">
        <v>11</v>
      </c>
      <c r="NG8" s="123"/>
      <c r="NH8" s="123"/>
      <c r="NI8" s="123"/>
      <c r="NJ8" s="123"/>
      <c r="NK8" s="123"/>
      <c r="NL8" s="123"/>
      <c r="NM8" s="123"/>
      <c r="NN8" s="123"/>
      <c r="NO8" s="123"/>
      <c r="NP8" s="123"/>
      <c r="NQ8" s="124"/>
    </row>
    <row r="9" spans="1:382" ht="18.75" customHeight="1" x14ac:dyDescent="0.2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7"/>
      <c r="AQ9" s="125" t="s">
        <v>13</v>
      </c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7"/>
      <c r="CF9" s="125" t="s">
        <v>14</v>
      </c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7"/>
      <c r="DU9" s="128" t="s">
        <v>15</v>
      </c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8" t="s">
        <v>16</v>
      </c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 t="s">
        <v>17</v>
      </c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 t="s">
        <v>18</v>
      </c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3"/>
      <c r="ND9" s="129" t="s">
        <v>19</v>
      </c>
      <c r="NE9" s="130"/>
      <c r="NF9" s="131" t="s">
        <v>20</v>
      </c>
      <c r="NG9" s="131"/>
      <c r="NH9" s="131"/>
      <c r="NI9" s="131"/>
      <c r="NJ9" s="131"/>
      <c r="NK9" s="131"/>
      <c r="NL9" s="131"/>
      <c r="NM9" s="131"/>
      <c r="NN9" s="131"/>
      <c r="NO9" s="131"/>
      <c r="NP9" s="131"/>
      <c r="NQ9" s="132"/>
    </row>
    <row r="10" spans="1:382" ht="18.75" customHeight="1" x14ac:dyDescent="0.2">
      <c r="A10" s="2"/>
      <c r="B10" s="113" t="str">
        <f>データ!O7</f>
        <v>該当数値なし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5"/>
      <c r="AQ10" s="116" t="s">
        <v>125</v>
      </c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8"/>
      <c r="CF10" s="119" t="str">
        <f>データ!Q7</f>
        <v>広場式</v>
      </c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1"/>
      <c r="DU10" s="122">
        <f>データ!R7</f>
        <v>52</v>
      </c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22">
        <f>データ!V7</f>
        <v>34</v>
      </c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>
        <f>データ!W7</f>
        <v>400</v>
      </c>
      <c r="JR10" s="122"/>
      <c r="JS10" s="122"/>
      <c r="JT10" s="122"/>
      <c r="JU10" s="122"/>
      <c r="JV10" s="122"/>
      <c r="JW10" s="122"/>
      <c r="JX10" s="122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C10" s="122"/>
      <c r="LD10" s="122"/>
      <c r="LE10" s="122"/>
      <c r="LF10" s="122"/>
      <c r="LG10" s="122"/>
      <c r="LH10" s="122"/>
      <c r="LI10" s="122"/>
      <c r="LJ10" s="106" t="str">
        <f>データ!X7</f>
        <v>利用料金制</v>
      </c>
      <c r="LK10" s="106"/>
      <c r="LL10" s="106"/>
      <c r="LM10" s="106"/>
      <c r="LN10" s="106"/>
      <c r="LO10" s="106"/>
      <c r="LP10" s="106"/>
      <c r="LQ10" s="106"/>
      <c r="LR10" s="106"/>
      <c r="LS10" s="106"/>
      <c r="LT10" s="106"/>
      <c r="LU10" s="106"/>
      <c r="LV10" s="106"/>
      <c r="LW10" s="106"/>
      <c r="LX10" s="106"/>
      <c r="LY10" s="106"/>
      <c r="LZ10" s="106"/>
      <c r="MA10" s="106"/>
      <c r="MB10" s="106"/>
      <c r="MC10" s="106"/>
      <c r="MD10" s="106"/>
      <c r="ME10" s="106"/>
      <c r="MF10" s="106"/>
      <c r="MG10" s="106"/>
      <c r="MH10" s="106"/>
      <c r="MI10" s="106"/>
      <c r="MJ10" s="106"/>
      <c r="MK10" s="106"/>
      <c r="ML10" s="106"/>
      <c r="MM10" s="106"/>
      <c r="MN10" s="106"/>
      <c r="MO10" s="106"/>
      <c r="MP10" s="106"/>
      <c r="MQ10" s="106"/>
      <c r="MR10" s="106"/>
      <c r="MS10" s="106"/>
      <c r="MT10" s="106"/>
      <c r="MU10" s="106"/>
      <c r="MV10" s="106"/>
      <c r="MW10" s="106"/>
      <c r="MX10" s="106"/>
      <c r="MY10" s="106"/>
      <c r="MZ10" s="106"/>
      <c r="NA10" s="106"/>
      <c r="NB10" s="106"/>
      <c r="NC10" s="2"/>
      <c r="ND10" s="107" t="s">
        <v>21</v>
      </c>
      <c r="NE10" s="108"/>
      <c r="NF10" s="109" t="s">
        <v>22</v>
      </c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10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11" t="s">
        <v>23</v>
      </c>
      <c r="NE11" s="111"/>
      <c r="NF11" s="111"/>
      <c r="NG11" s="111"/>
      <c r="NH11" s="111"/>
      <c r="NI11" s="111"/>
      <c r="NJ11" s="111"/>
      <c r="NK11" s="111"/>
      <c r="NL11" s="111"/>
      <c r="NM11" s="111"/>
      <c r="NN11" s="111"/>
      <c r="NO11" s="111"/>
      <c r="NP11" s="111"/>
      <c r="NQ11" s="111"/>
      <c r="NR11" s="111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11"/>
      <c r="NE12" s="111"/>
      <c r="NF12" s="111"/>
      <c r="NG12" s="111"/>
      <c r="NH12" s="111"/>
      <c r="NI12" s="111"/>
      <c r="NJ12" s="111"/>
      <c r="NK12" s="111"/>
      <c r="NL12" s="111"/>
      <c r="NM12" s="111"/>
      <c r="NN12" s="111"/>
      <c r="NO12" s="111"/>
      <c r="NP12" s="111"/>
      <c r="NQ12" s="111"/>
      <c r="NR12" s="111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100" t="s">
        <v>135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557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678.8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595.6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619.1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667.8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411.8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491.2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332.4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308.8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332.4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465.2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1736.5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3200.8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274.39999999999998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972.8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9.6999999999999993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1.3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4.8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3.3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159.69999999999999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128.5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138.1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152.4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136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82.1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85.3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83.3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84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85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27150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32707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26284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23822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14013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98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13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33.700000000000003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28.9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-56.4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16.899999999999999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26.4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6546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8262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1059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2866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4637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137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127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72.5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88.1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97.9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82.1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51.7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764.6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72.599999999999994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50.4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KWEvFC/dRG3O54osaiMY3A9QQkhs8LKpMYa9hbicMfW2U1Skcq+LUQCIHEYrhJ69/BYlNuz3HQosvHEjfZUUMA==" saltValue="rgbd0hDG9iAzKFlW+G3TA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44" t="s">
        <v>59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63</v>
      </c>
      <c r="B4" s="45"/>
      <c r="C4" s="45"/>
      <c r="D4" s="45"/>
      <c r="E4" s="45"/>
      <c r="F4" s="45"/>
      <c r="G4" s="45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64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65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66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67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68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69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70</v>
      </c>
      <c r="CN4" s="150" t="s">
        <v>71</v>
      </c>
      <c r="CO4" s="141" t="s">
        <v>72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73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74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101</v>
      </c>
      <c r="AK5" s="47" t="s">
        <v>91</v>
      </c>
      <c r="AL5" s="47" t="s">
        <v>102</v>
      </c>
      <c r="AM5" s="47" t="s">
        <v>103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104</v>
      </c>
      <c r="AV5" s="47" t="s">
        <v>91</v>
      </c>
      <c r="AW5" s="47" t="s">
        <v>92</v>
      </c>
      <c r="AX5" s="47" t="s">
        <v>103</v>
      </c>
      <c r="AY5" s="47" t="s">
        <v>105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106</v>
      </c>
      <c r="BH5" s="47" t="s">
        <v>92</v>
      </c>
      <c r="BI5" s="47" t="s">
        <v>103</v>
      </c>
      <c r="BJ5" s="47" t="s">
        <v>107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108</v>
      </c>
      <c r="BR5" s="47" t="s">
        <v>109</v>
      </c>
      <c r="BS5" s="47" t="s">
        <v>92</v>
      </c>
      <c r="BT5" s="47" t="s">
        <v>93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106</v>
      </c>
      <c r="CD5" s="47" t="s">
        <v>102</v>
      </c>
      <c r="CE5" s="47" t="s">
        <v>110</v>
      </c>
      <c r="CF5" s="47" t="s">
        <v>107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51"/>
      <c r="CN5" s="151"/>
      <c r="CO5" s="47" t="s">
        <v>90</v>
      </c>
      <c r="CP5" s="47" t="s">
        <v>91</v>
      </c>
      <c r="CQ5" s="47" t="s">
        <v>92</v>
      </c>
      <c r="CR5" s="47" t="s">
        <v>103</v>
      </c>
      <c r="CS5" s="47" t="s">
        <v>94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101</v>
      </c>
      <c r="DA5" s="47" t="s">
        <v>111</v>
      </c>
      <c r="DB5" s="47" t="s">
        <v>102</v>
      </c>
      <c r="DC5" s="47" t="s">
        <v>93</v>
      </c>
      <c r="DD5" s="47" t="s">
        <v>94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101</v>
      </c>
      <c r="DL5" s="47" t="s">
        <v>91</v>
      </c>
      <c r="DM5" s="47" t="s">
        <v>112</v>
      </c>
      <c r="DN5" s="47" t="s">
        <v>103</v>
      </c>
      <c r="DO5" s="47" t="s">
        <v>105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2">
      <c r="A6" s="37" t="s">
        <v>113</v>
      </c>
      <c r="B6" s="48">
        <f>B8</f>
        <v>2022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6</v>
      </c>
      <c r="H6" s="48" t="str">
        <f>SUBSTITUTE(H8,"　","")</f>
        <v>広島県広島市</v>
      </c>
      <c r="I6" s="48" t="str">
        <f t="shared" si="1"/>
        <v>小町駐車場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52</v>
      </c>
      <c r="S6" s="50" t="str">
        <f t="shared" si="1"/>
        <v>公共施設</v>
      </c>
      <c r="T6" s="50" t="str">
        <f t="shared" si="1"/>
        <v>無</v>
      </c>
      <c r="U6" s="51">
        <f t="shared" si="1"/>
        <v>982</v>
      </c>
      <c r="V6" s="51">
        <f t="shared" si="1"/>
        <v>34</v>
      </c>
      <c r="W6" s="51">
        <f t="shared" si="1"/>
        <v>400</v>
      </c>
      <c r="X6" s="50" t="str">
        <f t="shared" si="1"/>
        <v>利用料金制</v>
      </c>
      <c r="Y6" s="52">
        <f>IF(Y8="-",NA(),Y8)</f>
        <v>557</v>
      </c>
      <c r="Z6" s="52">
        <f t="shared" ref="Z6:AH6" si="2">IF(Z8="-",NA(),Z8)</f>
        <v>678.8</v>
      </c>
      <c r="AA6" s="52">
        <f t="shared" si="2"/>
        <v>595.6</v>
      </c>
      <c r="AB6" s="52">
        <f t="shared" si="2"/>
        <v>619.1</v>
      </c>
      <c r="AC6" s="52">
        <f t="shared" si="2"/>
        <v>667.8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82.1</v>
      </c>
      <c r="BG6" s="52">
        <f t="shared" ref="BG6:BO6" si="5">IF(BG8="-",NA(),BG8)</f>
        <v>85.3</v>
      </c>
      <c r="BH6" s="52">
        <f t="shared" si="5"/>
        <v>83.3</v>
      </c>
      <c r="BI6" s="52">
        <f t="shared" si="5"/>
        <v>84</v>
      </c>
      <c r="BJ6" s="52">
        <f t="shared" si="5"/>
        <v>85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27150</v>
      </c>
      <c r="BR6" s="53">
        <f t="shared" ref="BR6:BZ6" si="6">IF(BR8="-",NA(),BR8)</f>
        <v>32707</v>
      </c>
      <c r="BS6" s="53">
        <f t="shared" si="6"/>
        <v>26284</v>
      </c>
      <c r="BT6" s="53">
        <f t="shared" si="6"/>
        <v>23822</v>
      </c>
      <c r="BU6" s="53">
        <f t="shared" si="6"/>
        <v>14013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114</v>
      </c>
      <c r="CM6" s="51">
        <f t="shared" ref="CM6:CN6" si="7">CM8</f>
        <v>0</v>
      </c>
      <c r="CN6" s="51">
        <f t="shared" si="7"/>
        <v>127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114</v>
      </c>
      <c r="CZ6" s="52">
        <f>IF(CZ8="-",NA(),CZ8)</f>
        <v>0</v>
      </c>
      <c r="DA6" s="52">
        <f t="shared" ref="DA6:DI6" si="8">IF(DA8="-",NA(),DA8)</f>
        <v>72.5</v>
      </c>
      <c r="DB6" s="52">
        <f t="shared" si="8"/>
        <v>88.1</v>
      </c>
      <c r="DC6" s="52">
        <f t="shared" si="8"/>
        <v>97.9</v>
      </c>
      <c r="DD6" s="52">
        <f t="shared" si="8"/>
        <v>82.1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411.8</v>
      </c>
      <c r="DL6" s="52">
        <f t="shared" ref="DL6:DT6" si="9">IF(DL8="-",NA(),DL8)</f>
        <v>491.2</v>
      </c>
      <c r="DM6" s="52">
        <f t="shared" si="9"/>
        <v>332.4</v>
      </c>
      <c r="DN6" s="52">
        <f t="shared" si="9"/>
        <v>308.8</v>
      </c>
      <c r="DO6" s="52">
        <f t="shared" si="9"/>
        <v>332.4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115</v>
      </c>
      <c r="B7" s="48">
        <f t="shared" ref="B7:X7" si="10">B8</f>
        <v>2022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6</v>
      </c>
      <c r="H7" s="48" t="str">
        <f t="shared" si="10"/>
        <v>広島県　広島市</v>
      </c>
      <c r="I7" s="48" t="str">
        <f t="shared" si="10"/>
        <v>小町駐車場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52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982</v>
      </c>
      <c r="V7" s="51">
        <f t="shared" si="10"/>
        <v>34</v>
      </c>
      <c r="W7" s="51">
        <f t="shared" si="10"/>
        <v>400</v>
      </c>
      <c r="X7" s="50" t="str">
        <f t="shared" si="10"/>
        <v>利用料金制</v>
      </c>
      <c r="Y7" s="52">
        <f>Y8</f>
        <v>557</v>
      </c>
      <c r="Z7" s="52">
        <f t="shared" ref="Z7:AH7" si="11">Z8</f>
        <v>678.8</v>
      </c>
      <c r="AA7" s="52">
        <f t="shared" si="11"/>
        <v>595.6</v>
      </c>
      <c r="AB7" s="52">
        <f t="shared" si="11"/>
        <v>619.1</v>
      </c>
      <c r="AC7" s="52">
        <f t="shared" si="11"/>
        <v>667.8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82.1</v>
      </c>
      <c r="BG7" s="52">
        <f t="shared" ref="BG7:BO7" si="14">BG8</f>
        <v>85.3</v>
      </c>
      <c r="BH7" s="52">
        <f t="shared" si="14"/>
        <v>83.3</v>
      </c>
      <c r="BI7" s="52">
        <f t="shared" si="14"/>
        <v>84</v>
      </c>
      <c r="BJ7" s="52">
        <f t="shared" si="14"/>
        <v>85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27150</v>
      </c>
      <c r="BR7" s="53">
        <f t="shared" ref="BR7:BZ7" si="15">BR8</f>
        <v>32707</v>
      </c>
      <c r="BS7" s="53">
        <f t="shared" si="15"/>
        <v>26284</v>
      </c>
      <c r="BT7" s="53">
        <f t="shared" si="15"/>
        <v>23822</v>
      </c>
      <c r="BU7" s="53">
        <f t="shared" si="15"/>
        <v>14013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116</v>
      </c>
      <c r="CC7" s="52" t="s">
        <v>116</v>
      </c>
      <c r="CD7" s="52" t="s">
        <v>116</v>
      </c>
      <c r="CE7" s="52" t="s">
        <v>116</v>
      </c>
      <c r="CF7" s="52" t="s">
        <v>116</v>
      </c>
      <c r="CG7" s="52" t="s">
        <v>116</v>
      </c>
      <c r="CH7" s="52" t="s">
        <v>116</v>
      </c>
      <c r="CI7" s="52" t="s">
        <v>116</v>
      </c>
      <c r="CJ7" s="52" t="s">
        <v>116</v>
      </c>
      <c r="CK7" s="52" t="s">
        <v>114</v>
      </c>
      <c r="CL7" s="49"/>
      <c r="CM7" s="51">
        <f>CM8</f>
        <v>0</v>
      </c>
      <c r="CN7" s="51">
        <f>CN8</f>
        <v>127</v>
      </c>
      <c r="CO7" s="52" t="s">
        <v>116</v>
      </c>
      <c r="CP7" s="52" t="s">
        <v>116</v>
      </c>
      <c r="CQ7" s="52" t="s">
        <v>116</v>
      </c>
      <c r="CR7" s="52" t="s">
        <v>116</v>
      </c>
      <c r="CS7" s="52" t="s">
        <v>116</v>
      </c>
      <c r="CT7" s="52" t="s">
        <v>116</v>
      </c>
      <c r="CU7" s="52" t="s">
        <v>116</v>
      </c>
      <c r="CV7" s="52" t="s">
        <v>116</v>
      </c>
      <c r="CW7" s="52" t="s">
        <v>116</v>
      </c>
      <c r="CX7" s="52" t="s">
        <v>114</v>
      </c>
      <c r="CY7" s="49"/>
      <c r="CZ7" s="52">
        <f>CZ8</f>
        <v>0</v>
      </c>
      <c r="DA7" s="52">
        <f t="shared" ref="DA7:DI7" si="16">DA8</f>
        <v>72.5</v>
      </c>
      <c r="DB7" s="52">
        <f t="shared" si="16"/>
        <v>88.1</v>
      </c>
      <c r="DC7" s="52">
        <f t="shared" si="16"/>
        <v>97.9</v>
      </c>
      <c r="DD7" s="52">
        <f t="shared" si="16"/>
        <v>82.1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411.8</v>
      </c>
      <c r="DL7" s="52">
        <f t="shared" ref="DL7:DT7" si="17">DL8</f>
        <v>491.2</v>
      </c>
      <c r="DM7" s="52">
        <f t="shared" si="17"/>
        <v>332.4</v>
      </c>
      <c r="DN7" s="52">
        <f t="shared" si="17"/>
        <v>308.8</v>
      </c>
      <c r="DO7" s="52">
        <f t="shared" si="17"/>
        <v>332.4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2">
      <c r="A8" s="37"/>
      <c r="B8" s="55">
        <v>2022</v>
      </c>
      <c r="C8" s="55">
        <v>341002</v>
      </c>
      <c r="D8" s="55">
        <v>47</v>
      </c>
      <c r="E8" s="55">
        <v>14</v>
      </c>
      <c r="F8" s="55">
        <v>0</v>
      </c>
      <c r="G8" s="55">
        <v>6</v>
      </c>
      <c r="H8" s="55" t="s">
        <v>117</v>
      </c>
      <c r="I8" s="55" t="s">
        <v>118</v>
      </c>
      <c r="J8" s="55" t="s">
        <v>119</v>
      </c>
      <c r="K8" s="55" t="s">
        <v>120</v>
      </c>
      <c r="L8" s="55" t="s">
        <v>121</v>
      </c>
      <c r="M8" s="55" t="s">
        <v>122</v>
      </c>
      <c r="N8" s="55" t="s">
        <v>123</v>
      </c>
      <c r="O8" s="56" t="s">
        <v>124</v>
      </c>
      <c r="P8" s="57" t="s">
        <v>125</v>
      </c>
      <c r="Q8" s="57" t="s">
        <v>126</v>
      </c>
      <c r="R8" s="58">
        <v>52</v>
      </c>
      <c r="S8" s="57" t="s">
        <v>127</v>
      </c>
      <c r="T8" s="57" t="s">
        <v>128</v>
      </c>
      <c r="U8" s="58">
        <v>982</v>
      </c>
      <c r="V8" s="58">
        <v>34</v>
      </c>
      <c r="W8" s="58">
        <v>400</v>
      </c>
      <c r="X8" s="57" t="s">
        <v>129</v>
      </c>
      <c r="Y8" s="59">
        <v>557</v>
      </c>
      <c r="Z8" s="59">
        <v>678.8</v>
      </c>
      <c r="AA8" s="59">
        <v>595.6</v>
      </c>
      <c r="AB8" s="59">
        <v>619.1</v>
      </c>
      <c r="AC8" s="59">
        <v>667.8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82.1</v>
      </c>
      <c r="BG8" s="59">
        <v>85.3</v>
      </c>
      <c r="BH8" s="59">
        <v>83.3</v>
      </c>
      <c r="BI8" s="59">
        <v>84</v>
      </c>
      <c r="BJ8" s="59">
        <v>85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27150</v>
      </c>
      <c r="BR8" s="60">
        <v>32707</v>
      </c>
      <c r="BS8" s="60">
        <v>26284</v>
      </c>
      <c r="BT8" s="61">
        <v>23822</v>
      </c>
      <c r="BU8" s="61">
        <v>14013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121</v>
      </c>
      <c r="CC8" s="59" t="s">
        <v>121</v>
      </c>
      <c r="CD8" s="59" t="s">
        <v>121</v>
      </c>
      <c r="CE8" s="59" t="s">
        <v>121</v>
      </c>
      <c r="CF8" s="59" t="s">
        <v>121</v>
      </c>
      <c r="CG8" s="59" t="s">
        <v>121</v>
      </c>
      <c r="CH8" s="59" t="s">
        <v>121</v>
      </c>
      <c r="CI8" s="59" t="s">
        <v>121</v>
      </c>
      <c r="CJ8" s="59" t="s">
        <v>121</v>
      </c>
      <c r="CK8" s="59" t="s">
        <v>121</v>
      </c>
      <c r="CL8" s="56" t="s">
        <v>121</v>
      </c>
      <c r="CM8" s="58">
        <v>0</v>
      </c>
      <c r="CN8" s="58">
        <v>127</v>
      </c>
      <c r="CO8" s="59" t="s">
        <v>121</v>
      </c>
      <c r="CP8" s="59" t="s">
        <v>121</v>
      </c>
      <c r="CQ8" s="59" t="s">
        <v>121</v>
      </c>
      <c r="CR8" s="59" t="s">
        <v>121</v>
      </c>
      <c r="CS8" s="59" t="s">
        <v>121</v>
      </c>
      <c r="CT8" s="59" t="s">
        <v>121</v>
      </c>
      <c r="CU8" s="59" t="s">
        <v>121</v>
      </c>
      <c r="CV8" s="59" t="s">
        <v>121</v>
      </c>
      <c r="CW8" s="59" t="s">
        <v>121</v>
      </c>
      <c r="CX8" s="59" t="s">
        <v>121</v>
      </c>
      <c r="CY8" s="56" t="s">
        <v>121</v>
      </c>
      <c r="CZ8" s="59">
        <v>0</v>
      </c>
      <c r="DA8" s="59">
        <v>72.5</v>
      </c>
      <c r="DB8" s="59">
        <v>88.1</v>
      </c>
      <c r="DC8" s="59">
        <v>97.9</v>
      </c>
      <c r="DD8" s="59">
        <v>82.1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411.8</v>
      </c>
      <c r="DL8" s="59">
        <v>491.2</v>
      </c>
      <c r="DM8" s="59">
        <v>332.4</v>
      </c>
      <c r="DN8" s="59">
        <v>308.8</v>
      </c>
      <c r="DO8" s="59">
        <v>332.4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130</v>
      </c>
      <c r="C10" s="64" t="s">
        <v>131</v>
      </c>
      <c r="D10" s="64" t="s">
        <v>132</v>
      </c>
      <c r="E10" s="64" t="s">
        <v>133</v>
      </c>
      <c r="F10" s="64" t="s">
        <v>134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dcterms:created xsi:type="dcterms:W3CDTF">2024-01-11T00:14:01Z</dcterms:created>
  <dcterms:modified xsi:type="dcterms:W3CDTF">2024-02-01T07:08:03Z</dcterms:modified>
  <cp:category/>
</cp:coreProperties>
</file>