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5\99_公営企業関係\照会回答\[0202][0201]公営企業に係る経営比較分析表（令和４年度決算）の分析等について（依頼）\02 回答\経営分析比較表\"/>
    </mc:Choice>
  </mc:AlternateContent>
  <workbookProtection workbookAlgorithmName="SHA-512" workbookHashValue="ZVvbm+oy+imWrgWn8D2pehA9vdgwFfuIMhrbbS+0uJYjGfCoLwZlcotcRFLhRYPNR3g6L4cug+mGrzlBJ6iWDQ==" workbookSaltValue="Bd7orClMrbADtVrbZw5dGQ==" workbookSpinCount="100000" lockStructure="1"/>
  <bookViews>
    <workbookView xWindow="0" yWindow="0" windowWidth="23040" windowHeight="9168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30" i="4"/>
  <c r="MI76" i="4"/>
  <c r="IT76" i="4"/>
  <c r="CS51" i="4"/>
  <c r="HJ30" i="4"/>
  <c r="CS30" i="4"/>
  <c r="MA51" i="4"/>
  <c r="HJ51" i="4"/>
  <c r="C11" i="5"/>
  <c r="D11" i="5"/>
  <c r="E11" i="5"/>
  <c r="B11" i="5"/>
  <c r="BK76" i="4" l="1"/>
  <c r="LH51" i="4"/>
  <c r="LT76" i="4"/>
  <c r="GQ51" i="4"/>
  <c r="LH30" i="4"/>
  <c r="IE76" i="4"/>
  <c r="GQ30" i="4"/>
  <c r="BZ30" i="4"/>
  <c r="BZ51" i="4"/>
  <c r="AV76" i="4"/>
  <c r="KO51" i="4"/>
  <c r="FX51" i="4"/>
  <c r="KO30" i="4"/>
  <c r="HP76" i="4"/>
  <c r="BG51" i="4"/>
  <c r="LE76" i="4"/>
  <c r="FX30" i="4"/>
  <c r="BG30" i="4"/>
  <c r="FE51" i="4"/>
  <c r="HA76" i="4"/>
  <c r="AN30" i="4"/>
  <c r="AG76" i="4"/>
  <c r="JV51" i="4"/>
  <c r="KP76" i="4"/>
  <c r="JV30" i="4"/>
  <c r="AN51" i="4"/>
  <c r="FE30" i="4"/>
  <c r="KA76" i="4"/>
  <c r="EL51" i="4"/>
  <c r="JC30" i="4"/>
  <c r="GL76" i="4"/>
  <c r="U51" i="4"/>
  <c r="EL30" i="4"/>
  <c r="R76" i="4"/>
  <c r="U30" i="4"/>
  <c r="JC51" i="4"/>
</calcChain>
</file>

<file path=xl/sharedStrings.xml><?xml version="1.0" encoding="utf-8"?>
<sst xmlns="http://schemas.openxmlformats.org/spreadsheetml/2006/main" count="278" uniqueCount="126">
  <si>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</si>
  <si>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</si>
  <si>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</si>
  <si>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</si>
  <si>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</si>
  <si>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</si>
  <si>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</si>
  <si>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</si>
  <si>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</si>
  <si>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</si>
  <si>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</si>
  <si>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</si>
  <si>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</si>
  <si>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</si>
  <si>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</si>
  <si>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</si>
  <si>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</si>
  <si>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</si>
  <si>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</si>
  <si>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</si>
  <si>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</si>
  <si>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</si>
  <si>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</si>
  <si>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</si>
  <si>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</si>
  <si>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</si>
  <si>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</si>
  <si>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</si>
  <si>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</si>
  <si>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</si>
  <si>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</si>
  <si>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</si>
  <si>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</si>
  <si>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</si>
  <si>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</si>
  <si>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</si>
  <si>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</si>
  <si>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</si>
  <si>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</si>
  <si>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</si>
  <si>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</si>
  <si>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</si>
  <si>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</si>
  <si>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</si>
  <si>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</si>
  <si>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</si>
  <si>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</si>
  <si>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</si>
  <si>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</si>
  <si>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</si>
  <si>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</si>
  <si>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</si>
  <si>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</si>
  <si>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</si>
  <si>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</si>
  <si>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</si>
  <si>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</si>
  <si>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</si>
  <si>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</si>
  <si>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</si>
  <si>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</si>
  <si>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</si>
  <si>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</si>
  <si>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</si>
  <si>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</si>
  <si>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</si>
  <si>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</si>
  <si>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</si>
  <si>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</si>
  <si>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</si>
  <si>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</si>
  <si>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</si>
  <si>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</si>
  <si>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</si>
  <si>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</si>
  <si>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</si>
  <si>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</si>
  <si>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</si>
  <si>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</si>
  <si>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</si>
  <si>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</si>
  <si>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</si>
  <si>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</si>
  <si>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</si>
  <si>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</si>
  <si>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</si>
  <si>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</si>
  <si>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</si>
  <si>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</si>
  <si>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</si>
  <si>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</si>
  <si>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</si>
  <si>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</si>
  <si>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</si>
  <si>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</si>
  <si>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</si>
  <si>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</si>
  <si>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</si>
  <si>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</si>
  <si>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</si>
  <si>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</si>
  <si>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</si>
  <si>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</si>
  <si>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</si>
  <si>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</si>
  <si>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富士見町駐車場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</si>
  <si>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</si>
  <si>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</si>
  <si>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</si>
  <si>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</si>
  <si>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</si>
  <si>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</si>
  <si>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</si>
  <si>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</si>
  <si>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</si>
  <si>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</si>
  <si>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</si>
  <si>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</si>
  <si>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</si>
  <si>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</si>
  <si>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</si>
  <si>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</si>
  <si>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19" eb="121">
      <t>ルイジ</t>
    </rPh>
    <rPh sb="121" eb="123">
      <t>シセツ</t>
    </rPh>
    <rPh sb="123" eb="126">
      <t>ヘイキンチ</t>
    </rPh>
    <rPh sb="127" eb="129">
      <t>オオハバ</t>
    </rPh>
    <rPh sb="130" eb="132">
      <t>ウワマワ</t>
    </rPh>
    <rPh sb="137" eb="138">
      <t>タカ</t>
    </rPh>
    <rPh sb="139" eb="141">
      <t>エイギョウ</t>
    </rPh>
    <rPh sb="141" eb="144">
      <t>ソウリエキ</t>
    </rPh>
    <rPh sb="145" eb="147">
      <t>カクホ</t>
    </rPh>
    <rPh sb="163" eb="165">
      <t>ルイジ</t>
    </rPh>
    <rPh sb="165" eb="167">
      <t>シセツ</t>
    </rPh>
    <rPh sb="167" eb="170">
      <t>ヘイキンチ</t>
    </rPh>
    <rPh sb="171" eb="173">
      <t>オオハバ</t>
    </rPh>
    <rPh sb="174" eb="176">
      <t>ウワマワ</t>
    </rPh>
    <rPh sb="181" eb="182">
      <t>タカ</t>
    </rPh>
    <rPh sb="183" eb="186">
      <t>シュウエキセイ</t>
    </rPh>
    <rPh sb="187" eb="189">
      <t>カクホ</t>
    </rPh>
    <phoneticPr fontId="16"/>
  </si>
  <si>
    <t>⑪稼働率
　類似施設平均値を上回っています。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4" eb="26">
      <t>ヘイワ</t>
    </rPh>
    <rPh sb="26" eb="28">
      <t>オオドオ</t>
    </rPh>
    <rPh sb="29" eb="30">
      <t>ゾ</t>
    </rPh>
    <rPh sb="32" eb="35">
      <t>リベンセイ</t>
    </rPh>
    <rPh sb="36" eb="37">
      <t>ヨ</t>
    </rPh>
    <rPh sb="38" eb="40">
      <t>イチ</t>
    </rPh>
    <rPh sb="41" eb="43">
      <t>セッチ</t>
    </rPh>
    <rPh sb="49" eb="51">
      <t>コンゴ</t>
    </rPh>
    <rPh sb="52" eb="53">
      <t>タカ</t>
    </rPh>
    <rPh sb="54" eb="56">
      <t>カドウ</t>
    </rPh>
    <rPh sb="56" eb="57">
      <t>リツ</t>
    </rPh>
    <rPh sb="58" eb="60">
      <t>ミコ</t>
    </rPh>
    <phoneticPr fontId="16"/>
  </si>
  <si>
    <t>　収益性、稼働率共に安定した駐車場です。引き続き、利用者の声を反映させながら運営を推進していきます。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</si>
  <si>
    <t>⑦敷地の地価
　道路上に設置しています。
⑧設備投資見込額
　今後、老朽化した機器の取替工事のため設備投資を行う見込みです。
⑩企業債残高対料金収入比率
　類似施設平均値を上回っています。公債費の償還に伴い低下していきます。</t>
    <rPh sb="1" eb="3">
      <t>シキチ</t>
    </rPh>
    <rPh sb="4" eb="6">
      <t>チカ</t>
    </rPh>
    <rPh sb="8" eb="11">
      <t>ドウロジョウ</t>
    </rPh>
    <rPh sb="12" eb="14">
      <t>セッチ</t>
    </rPh>
    <rPh sb="78" eb="80">
      <t>ルイジ</t>
    </rPh>
    <rPh sb="80" eb="82">
      <t>シセツ</t>
    </rPh>
    <rPh sb="82" eb="85">
      <t>ヘイキンチ</t>
    </rPh>
    <rPh sb="86" eb="88">
      <t>ウワマワ</t>
    </rPh>
    <rPh sb="94" eb="97">
      <t>コウサイヒ</t>
    </rPh>
    <rPh sb="98" eb="100">
      <t>ショウカン</t>
    </rPh>
    <rPh sb="101" eb="102">
      <t>トモナ</t>
    </rPh>
    <rPh sb="103" eb="105">
      <t>テイカ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</si>
</sst>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289.5</c:v>
                </c:pt>
                <c:pt idx="1">
                  <c:v>298.60000000000002</c:v>
                </c:pt>
                <c:pt idx="2">
                  <c:v>306.3</c:v>
                </c:pt>
                <c:pt idx="3">
                  <c:v>398.5</c:v>
                </c:pt>
                <c:pt idx="4">
                  <c:v>389.1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D-47E4-8C21-1037211CC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FD-47E4-8C21-1037211CC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111.3</c:v>
                </c:pt>
                <c:pt idx="3">
                  <c:v>97.4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F-4F07-8BCE-01A0402D2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F-4F07-8BCE-01A0402D2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56D-4B9C-960C-DEF7F475C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6D-4B9C-960C-DEF7F475C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233-4E68-BA1B-44AE43DB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33-4E68-BA1B-44AE43DB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7-4BED-9DB1-DA275DC3B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7-4BED-9DB1-DA275DC3B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D-4ED7-8865-59618EA53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5D-4ED7-8865-59618EA53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255.3</c:v>
                </c:pt>
                <c:pt idx="1">
                  <c:v>253.2</c:v>
                </c:pt>
                <c:pt idx="2">
                  <c:v>194.7</c:v>
                </c:pt>
                <c:pt idx="3">
                  <c:v>209.6</c:v>
                </c:pt>
                <c:pt idx="4">
                  <c:v>230.9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8-4873-A609-D8C3AF1B8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8-4873-A609-D8C3AF1B8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65.5</c:v>
                </c:pt>
                <c:pt idx="1">
                  <c:v>66.5</c:v>
                </c:pt>
                <c:pt idx="2">
                  <c:v>67.400000000000006</c:v>
                </c:pt>
                <c:pt idx="3">
                  <c:v>74.900000000000006</c:v>
                </c:pt>
                <c:pt idx="4">
                  <c:v>74.400000000000006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1-45F9-B6F4-A9BA66544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1-45F9-B6F4-A9BA66544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31131</c:v>
                </c:pt>
                <c:pt idx="1">
                  <c:v>31243</c:v>
                </c:pt>
                <c:pt idx="2">
                  <c:v>30554</c:v>
                </c:pt>
                <c:pt idx="3">
                  <c:v>38859</c:v>
                </c:pt>
                <c:pt idx="4">
                  <c:v>39507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4-454C-97A4-96AF7C9E0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04-454C-97A4-96AF7C9E0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B46" zoomScaleNormal="100" zoomScaleSheetLayoutView="70" workbookViewId="0">
      <selection activeCell="ND32" sqref="ND32:NR47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  <c r="IW2" s="135"/>
      <c r="IX2" s="135"/>
      <c r="IY2" s="135"/>
      <c r="IZ2" s="135"/>
      <c r="JA2" s="135"/>
      <c r="JB2" s="135"/>
      <c r="JC2" s="135"/>
      <c r="JD2" s="135"/>
      <c r="JE2" s="135"/>
      <c r="JF2" s="135"/>
      <c r="JG2" s="135"/>
      <c r="JH2" s="135"/>
      <c r="JI2" s="135"/>
      <c r="JJ2" s="135"/>
      <c r="JK2" s="135"/>
      <c r="JL2" s="135"/>
      <c r="JM2" s="135"/>
      <c r="JN2" s="135"/>
      <c r="JO2" s="135"/>
      <c r="JP2" s="135"/>
      <c r="JQ2" s="135"/>
      <c r="JR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  <c r="KM2" s="135"/>
      <c r="KN2" s="135"/>
      <c r="KO2" s="135"/>
      <c r="KP2" s="135"/>
      <c r="KQ2" s="135"/>
      <c r="KR2" s="135"/>
      <c r="KS2" s="135"/>
      <c r="KT2" s="135"/>
      <c r="KU2" s="135"/>
      <c r="KV2" s="135"/>
      <c r="KW2" s="135"/>
      <c r="KX2" s="135"/>
      <c r="KY2" s="135"/>
      <c r="KZ2" s="135"/>
      <c r="LA2" s="135"/>
      <c r="LB2" s="135"/>
      <c r="LC2" s="135"/>
      <c r="LD2" s="135"/>
      <c r="LE2" s="135"/>
      <c r="LF2" s="135"/>
      <c r="LG2" s="135"/>
      <c r="LH2" s="135"/>
      <c r="LI2" s="135"/>
      <c r="LJ2" s="135"/>
      <c r="LK2" s="135"/>
      <c r="LL2" s="135"/>
      <c r="LM2" s="135"/>
      <c r="LN2" s="135"/>
      <c r="LO2" s="135"/>
      <c r="LP2" s="135"/>
      <c r="LQ2" s="135"/>
      <c r="LR2" s="135"/>
      <c r="LS2" s="135"/>
      <c r="LT2" s="135"/>
      <c r="LU2" s="135"/>
      <c r="LV2" s="135"/>
      <c r="LW2" s="135"/>
      <c r="LX2" s="135"/>
      <c r="LY2" s="135"/>
      <c r="LZ2" s="135"/>
      <c r="MA2" s="135"/>
      <c r="MB2" s="135"/>
      <c r="MC2" s="135"/>
      <c r="MD2" s="135"/>
      <c r="ME2" s="135"/>
      <c r="MF2" s="135"/>
      <c r="MG2" s="135"/>
      <c r="MH2" s="135"/>
      <c r="MI2" s="135"/>
      <c r="MJ2" s="135"/>
      <c r="MK2" s="135"/>
      <c r="ML2" s="135"/>
      <c r="MM2" s="135"/>
      <c r="MN2" s="135"/>
      <c r="MO2" s="135"/>
      <c r="MP2" s="135"/>
      <c r="MQ2" s="135"/>
      <c r="MR2" s="135"/>
      <c r="MS2" s="135"/>
      <c r="MT2" s="135"/>
      <c r="MU2" s="135"/>
      <c r="MV2" s="135"/>
      <c r="MW2" s="135"/>
      <c r="MX2" s="135"/>
      <c r="MY2" s="135"/>
      <c r="MZ2" s="135"/>
      <c r="NA2" s="135"/>
      <c r="NB2" s="135"/>
      <c r="NC2" s="135"/>
      <c r="ND2" s="135"/>
      <c r="NE2" s="135"/>
      <c r="NF2" s="135"/>
      <c r="NG2" s="135"/>
      <c r="NH2" s="135"/>
      <c r="NI2" s="135"/>
      <c r="NJ2" s="135"/>
      <c r="NK2" s="135"/>
      <c r="NL2" s="135"/>
      <c r="NM2" s="135"/>
      <c r="NN2" s="135"/>
      <c r="NO2" s="135"/>
      <c r="NP2" s="135"/>
      <c r="NQ2" s="135"/>
      <c r="NR2" s="135"/>
    </row>
    <row r="3" spans="1:382" ht="9.75" customHeight="1" x14ac:dyDescent="0.2">
      <c r="A3" s="2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</row>
    <row r="4" spans="1:382" ht="9.75" customHeight="1" x14ac:dyDescent="0.2">
      <c r="A4" s="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6" t="str">
        <f>データ!H6&amp;"　"&amp;データ!I6</f>
        <v>広島県広島市　富士見町駐車場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5" t="s">
        <v>2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7"/>
      <c r="CF7" s="125" t="s">
        <v>3</v>
      </c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7"/>
      <c r="DU7" s="137" t="s">
        <v>4</v>
      </c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28" t="s">
        <v>5</v>
      </c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8" t="s">
        <v>6</v>
      </c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 t="s">
        <v>7</v>
      </c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 t="s">
        <v>8</v>
      </c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3"/>
      <c r="ND7" s="138" t="s">
        <v>9</v>
      </c>
      <c r="NE7" s="139"/>
      <c r="NF7" s="139"/>
      <c r="NG7" s="139"/>
      <c r="NH7" s="139"/>
      <c r="NI7" s="139"/>
      <c r="NJ7" s="139"/>
      <c r="NK7" s="139"/>
      <c r="NL7" s="139"/>
      <c r="NM7" s="139"/>
      <c r="NN7" s="139"/>
      <c r="NO7" s="139"/>
      <c r="NP7" s="139"/>
      <c r="NQ7" s="140"/>
    </row>
    <row r="8" spans="1:382" ht="18.75" customHeight="1" x14ac:dyDescent="0.2">
      <c r="A8" s="2"/>
      <c r="B8" s="119" t="str">
        <f>データ!J7</f>
        <v>法非適用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1"/>
      <c r="AQ8" s="119" t="str">
        <f>データ!K7</f>
        <v>駐車場整備事業</v>
      </c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1"/>
      <c r="CF8" s="119" t="str">
        <f>データ!L7</f>
        <v>-</v>
      </c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1"/>
      <c r="DU8" s="106" t="str">
        <f>データ!M7</f>
        <v>Ａ３Ｂ２</v>
      </c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 t="str">
        <f>データ!N7</f>
        <v>非設置</v>
      </c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6" t="str">
        <f>データ!S7</f>
        <v>公共施設</v>
      </c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  <c r="JE8" s="106"/>
      <c r="JF8" s="106"/>
      <c r="JG8" s="106"/>
      <c r="JH8" s="106"/>
      <c r="JI8" s="106"/>
      <c r="JJ8" s="106"/>
      <c r="JK8" s="106"/>
      <c r="JL8" s="106"/>
      <c r="JM8" s="106"/>
      <c r="JN8" s="106"/>
      <c r="JO8" s="106"/>
      <c r="JP8" s="106"/>
      <c r="JQ8" s="106" t="str">
        <f>データ!T7</f>
        <v>無</v>
      </c>
      <c r="JR8" s="106"/>
      <c r="JS8" s="106"/>
      <c r="JT8" s="106"/>
      <c r="JU8" s="106"/>
      <c r="JV8" s="106"/>
      <c r="JW8" s="106"/>
      <c r="JX8" s="106"/>
      <c r="JY8" s="106"/>
      <c r="JZ8" s="106"/>
      <c r="KA8" s="106"/>
      <c r="KB8" s="106"/>
      <c r="KC8" s="106"/>
      <c r="KD8" s="106"/>
      <c r="KE8" s="106"/>
      <c r="KF8" s="106"/>
      <c r="KG8" s="106"/>
      <c r="KH8" s="106"/>
      <c r="KI8" s="106"/>
      <c r="KJ8" s="106"/>
      <c r="KK8" s="106"/>
      <c r="KL8" s="106"/>
      <c r="KM8" s="106"/>
      <c r="KN8" s="106"/>
      <c r="KO8" s="106"/>
      <c r="KP8" s="106"/>
      <c r="KQ8" s="106"/>
      <c r="KR8" s="106"/>
      <c r="KS8" s="106"/>
      <c r="KT8" s="106"/>
      <c r="KU8" s="106"/>
      <c r="KV8" s="106"/>
      <c r="KW8" s="106"/>
      <c r="KX8" s="106"/>
      <c r="KY8" s="106"/>
      <c r="KZ8" s="106"/>
      <c r="LA8" s="106"/>
      <c r="LB8" s="106"/>
      <c r="LC8" s="106"/>
      <c r="LD8" s="106"/>
      <c r="LE8" s="106"/>
      <c r="LF8" s="106"/>
      <c r="LG8" s="106"/>
      <c r="LH8" s="106"/>
      <c r="LI8" s="106"/>
      <c r="LJ8" s="122">
        <f>データ!U7</f>
        <v>885</v>
      </c>
      <c r="LK8" s="122"/>
      <c r="LL8" s="122"/>
      <c r="LM8" s="122"/>
      <c r="LN8" s="122"/>
      <c r="LO8" s="122"/>
      <c r="LP8" s="122"/>
      <c r="LQ8" s="122"/>
      <c r="LR8" s="122"/>
      <c r="LS8" s="122"/>
      <c r="LT8" s="122"/>
      <c r="LU8" s="122"/>
      <c r="LV8" s="122"/>
      <c r="LW8" s="122"/>
      <c r="LX8" s="122"/>
      <c r="LY8" s="122"/>
      <c r="LZ8" s="122"/>
      <c r="MA8" s="122"/>
      <c r="MB8" s="122"/>
      <c r="MC8" s="122"/>
      <c r="MD8" s="122"/>
      <c r="ME8" s="122"/>
      <c r="MF8" s="122"/>
      <c r="MG8" s="122"/>
      <c r="MH8" s="122"/>
      <c r="MI8" s="122"/>
      <c r="MJ8" s="122"/>
      <c r="MK8" s="122"/>
      <c r="ML8" s="122"/>
      <c r="MM8" s="122"/>
      <c r="MN8" s="122"/>
      <c r="MO8" s="122"/>
      <c r="MP8" s="122"/>
      <c r="MQ8" s="122"/>
      <c r="MR8" s="122"/>
      <c r="MS8" s="122"/>
      <c r="MT8" s="122"/>
      <c r="MU8" s="122"/>
      <c r="MV8" s="122"/>
      <c r="MW8" s="122"/>
      <c r="MX8" s="122"/>
      <c r="MY8" s="122"/>
      <c r="MZ8" s="122"/>
      <c r="NA8" s="122"/>
      <c r="NB8" s="122"/>
      <c r="NC8" s="3"/>
      <c r="ND8" s="133" t="s">
        <v>10</v>
      </c>
      <c r="NE8" s="134"/>
      <c r="NF8" s="123" t="s">
        <v>11</v>
      </c>
      <c r="NG8" s="123"/>
      <c r="NH8" s="123"/>
      <c r="NI8" s="123"/>
      <c r="NJ8" s="123"/>
      <c r="NK8" s="123"/>
      <c r="NL8" s="123"/>
      <c r="NM8" s="123"/>
      <c r="NN8" s="123"/>
      <c r="NO8" s="123"/>
      <c r="NP8" s="123"/>
      <c r="NQ8" s="124"/>
    </row>
    <row r="9" spans="1:382" ht="18.75" customHeight="1" x14ac:dyDescent="0.2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7"/>
      <c r="AQ9" s="125" t="s">
        <v>13</v>
      </c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7"/>
      <c r="CF9" s="125" t="s">
        <v>14</v>
      </c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7"/>
      <c r="DU9" s="128" t="s">
        <v>15</v>
      </c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8" t="s">
        <v>16</v>
      </c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 t="s">
        <v>17</v>
      </c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 t="s">
        <v>18</v>
      </c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3"/>
      <c r="ND9" s="129" t="s">
        <v>19</v>
      </c>
      <c r="NE9" s="130"/>
      <c r="NF9" s="131" t="s">
        <v>20</v>
      </c>
      <c r="NG9" s="131"/>
      <c r="NH9" s="131"/>
      <c r="NI9" s="131"/>
      <c r="NJ9" s="131"/>
      <c r="NK9" s="131"/>
      <c r="NL9" s="131"/>
      <c r="NM9" s="131"/>
      <c r="NN9" s="131"/>
      <c r="NO9" s="131"/>
      <c r="NP9" s="131"/>
      <c r="NQ9" s="132"/>
    </row>
    <row r="10" spans="1:382" ht="18.75" customHeight="1" x14ac:dyDescent="0.2">
      <c r="A10" s="2"/>
      <c r="B10" s="113" t="str">
        <f>データ!O7</f>
        <v>該当数値なし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5"/>
      <c r="AQ10" s="116" t="s">
        <v>112</v>
      </c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8"/>
      <c r="CF10" s="119" t="str">
        <f>データ!Q7</f>
        <v>広場式</v>
      </c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1"/>
      <c r="DU10" s="122">
        <f>データ!R7</f>
        <v>52</v>
      </c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22">
        <f>データ!V7</f>
        <v>94</v>
      </c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>
        <f>データ!W7</f>
        <v>334</v>
      </c>
      <c r="JR10" s="122"/>
      <c r="JS10" s="122"/>
      <c r="JT10" s="122"/>
      <c r="JU10" s="122"/>
      <c r="JV10" s="122"/>
      <c r="JW10" s="122"/>
      <c r="JX10" s="122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C10" s="122"/>
      <c r="LD10" s="122"/>
      <c r="LE10" s="122"/>
      <c r="LF10" s="122"/>
      <c r="LG10" s="122"/>
      <c r="LH10" s="122"/>
      <c r="LI10" s="122"/>
      <c r="LJ10" s="106" t="str">
        <f>データ!X7</f>
        <v>利用料金制</v>
      </c>
      <c r="LK10" s="106"/>
      <c r="LL10" s="106"/>
      <c r="LM10" s="106"/>
      <c r="LN10" s="106"/>
      <c r="LO10" s="106"/>
      <c r="LP10" s="106"/>
      <c r="LQ10" s="106"/>
      <c r="LR10" s="106"/>
      <c r="LS10" s="106"/>
      <c r="LT10" s="106"/>
      <c r="LU10" s="106"/>
      <c r="LV10" s="106"/>
      <c r="LW10" s="106"/>
      <c r="LX10" s="106"/>
      <c r="LY10" s="106"/>
      <c r="LZ10" s="106"/>
      <c r="MA10" s="106"/>
      <c r="MB10" s="106"/>
      <c r="MC10" s="106"/>
      <c r="MD10" s="106"/>
      <c r="ME10" s="106"/>
      <c r="MF10" s="106"/>
      <c r="MG10" s="106"/>
      <c r="MH10" s="106"/>
      <c r="MI10" s="106"/>
      <c r="MJ10" s="106"/>
      <c r="MK10" s="106"/>
      <c r="ML10" s="106"/>
      <c r="MM10" s="106"/>
      <c r="MN10" s="106"/>
      <c r="MO10" s="106"/>
      <c r="MP10" s="106"/>
      <c r="MQ10" s="106"/>
      <c r="MR10" s="106"/>
      <c r="MS10" s="106"/>
      <c r="MT10" s="106"/>
      <c r="MU10" s="106"/>
      <c r="MV10" s="106"/>
      <c r="MW10" s="106"/>
      <c r="MX10" s="106"/>
      <c r="MY10" s="106"/>
      <c r="MZ10" s="106"/>
      <c r="NA10" s="106"/>
      <c r="NB10" s="106"/>
      <c r="NC10" s="2"/>
      <c r="ND10" s="107" t="s">
        <v>21</v>
      </c>
      <c r="NE10" s="108"/>
      <c r="NF10" s="109" t="s">
        <v>22</v>
      </c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10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11" t="s">
        <v>23</v>
      </c>
      <c r="NE11" s="111"/>
      <c r="NF11" s="111"/>
      <c r="NG11" s="111"/>
      <c r="NH11" s="111"/>
      <c r="NI11" s="111"/>
      <c r="NJ11" s="111"/>
      <c r="NK11" s="111"/>
      <c r="NL11" s="111"/>
      <c r="NM11" s="111"/>
      <c r="NN11" s="111"/>
      <c r="NO11" s="111"/>
      <c r="NP11" s="111"/>
      <c r="NQ11" s="111"/>
      <c r="NR11" s="111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11"/>
      <c r="NE12" s="111"/>
      <c r="NF12" s="111"/>
      <c r="NG12" s="111"/>
      <c r="NH12" s="111"/>
      <c r="NI12" s="111"/>
      <c r="NJ12" s="111"/>
      <c r="NK12" s="111"/>
      <c r="NL12" s="111"/>
      <c r="NM12" s="111"/>
      <c r="NN12" s="111"/>
      <c r="NO12" s="111"/>
      <c r="NP12" s="111"/>
      <c r="NQ12" s="111"/>
      <c r="NR12" s="111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100" t="s">
        <v>122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289.5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298.60000000000002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306.3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398.5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389.1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255.3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253.2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194.7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209.6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230.9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465.2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1736.5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3200.8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274.39999999999998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972.8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9.6999999999999993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1.3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4.8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3.3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159.69999999999999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128.5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138.1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152.4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125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65.5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66.5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67.400000000000006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74.900000000000006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74.400000000000006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31131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31243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30554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38859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39507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98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13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33.700000000000003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-56.4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16.899999999999999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26.4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6546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8262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1059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2866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4637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124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254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111.3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97.4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95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51.7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764.6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72.599999999999994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50.4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J3w0TG3/BmnR6+Jzy7PYVBM9AdmAp1bTsGCJw/KC+3ug8Hhj0ZUqNn4NRQ33m47qTodJflshmlkkq9dSLhaZ3w==" saltValue="gShUWZsrwzAO+DqfG7RCs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4" t="s">
        <v>58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63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64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65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66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67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68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69</v>
      </c>
      <c r="CN4" s="150" t="s">
        <v>70</v>
      </c>
      <c r="CO4" s="141" t="s">
        <v>71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72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73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51"/>
      <c r="CN5" s="151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100</v>
      </c>
      <c r="B6" s="48">
        <f>B8</f>
        <v>2022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7</v>
      </c>
      <c r="H6" s="48" t="str">
        <f>SUBSTITUTE(H8,"　","")</f>
        <v>広島県広島市</v>
      </c>
      <c r="I6" s="48" t="str">
        <f t="shared" si="1"/>
        <v>富士見町駐車場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52</v>
      </c>
      <c r="S6" s="50" t="str">
        <f t="shared" si="1"/>
        <v>公共施設</v>
      </c>
      <c r="T6" s="50" t="str">
        <f t="shared" si="1"/>
        <v>無</v>
      </c>
      <c r="U6" s="51">
        <f t="shared" si="1"/>
        <v>885</v>
      </c>
      <c r="V6" s="51">
        <f t="shared" si="1"/>
        <v>94</v>
      </c>
      <c r="W6" s="51">
        <f t="shared" si="1"/>
        <v>334</v>
      </c>
      <c r="X6" s="50" t="str">
        <f t="shared" si="1"/>
        <v>利用料金制</v>
      </c>
      <c r="Y6" s="52">
        <f>IF(Y8="-",NA(),Y8)</f>
        <v>289.5</v>
      </c>
      <c r="Z6" s="52">
        <f t="shared" ref="Z6:AH6" si="2">IF(Z8="-",NA(),Z8)</f>
        <v>298.60000000000002</v>
      </c>
      <c r="AA6" s="52">
        <f t="shared" si="2"/>
        <v>306.3</v>
      </c>
      <c r="AB6" s="52">
        <f t="shared" si="2"/>
        <v>398.5</v>
      </c>
      <c r="AC6" s="52">
        <f t="shared" si="2"/>
        <v>389.1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65.5</v>
      </c>
      <c r="BG6" s="52">
        <f t="shared" ref="BG6:BO6" si="5">IF(BG8="-",NA(),BG8)</f>
        <v>66.5</v>
      </c>
      <c r="BH6" s="52">
        <f t="shared" si="5"/>
        <v>67.400000000000006</v>
      </c>
      <c r="BI6" s="52">
        <f t="shared" si="5"/>
        <v>74.900000000000006</v>
      </c>
      <c r="BJ6" s="52">
        <f t="shared" si="5"/>
        <v>74.400000000000006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31131</v>
      </c>
      <c r="BR6" s="53">
        <f t="shared" ref="BR6:BZ6" si="6">IF(BR8="-",NA(),BR8)</f>
        <v>31243</v>
      </c>
      <c r="BS6" s="53">
        <f t="shared" si="6"/>
        <v>30554</v>
      </c>
      <c r="BT6" s="53">
        <f t="shared" si="6"/>
        <v>38859</v>
      </c>
      <c r="BU6" s="53">
        <f t="shared" si="6"/>
        <v>39507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101</v>
      </c>
      <c r="CM6" s="51">
        <f t="shared" ref="CM6:CN6" si="7">CM8</f>
        <v>0</v>
      </c>
      <c r="CN6" s="51">
        <f t="shared" si="7"/>
        <v>254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111.3</v>
      </c>
      <c r="DC6" s="52">
        <f t="shared" si="8"/>
        <v>97.4</v>
      </c>
      <c r="DD6" s="52">
        <f t="shared" si="8"/>
        <v>95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255.3</v>
      </c>
      <c r="DL6" s="52">
        <f t="shared" ref="DL6:DT6" si="9">IF(DL8="-",NA(),DL8)</f>
        <v>253.2</v>
      </c>
      <c r="DM6" s="52">
        <f t="shared" si="9"/>
        <v>194.7</v>
      </c>
      <c r="DN6" s="52">
        <f t="shared" si="9"/>
        <v>209.6</v>
      </c>
      <c r="DO6" s="52">
        <f t="shared" si="9"/>
        <v>230.9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102</v>
      </c>
      <c r="B7" s="48">
        <f t="shared" ref="B7:X7" si="10">B8</f>
        <v>2022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7</v>
      </c>
      <c r="H7" s="48" t="str">
        <f t="shared" si="10"/>
        <v>広島県　広島市</v>
      </c>
      <c r="I7" s="48" t="str">
        <f t="shared" si="10"/>
        <v>富士見町駐車場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52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885</v>
      </c>
      <c r="V7" s="51">
        <f t="shared" si="10"/>
        <v>94</v>
      </c>
      <c r="W7" s="51">
        <f t="shared" si="10"/>
        <v>334</v>
      </c>
      <c r="X7" s="50" t="str">
        <f t="shared" si="10"/>
        <v>利用料金制</v>
      </c>
      <c r="Y7" s="52">
        <f>Y8</f>
        <v>289.5</v>
      </c>
      <c r="Z7" s="52">
        <f t="shared" ref="Z7:AH7" si="11">Z8</f>
        <v>298.60000000000002</v>
      </c>
      <c r="AA7" s="52">
        <f t="shared" si="11"/>
        <v>306.3</v>
      </c>
      <c r="AB7" s="52">
        <f t="shared" si="11"/>
        <v>398.5</v>
      </c>
      <c r="AC7" s="52">
        <f t="shared" si="11"/>
        <v>389.1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65.5</v>
      </c>
      <c r="BG7" s="52">
        <f t="shared" ref="BG7:BO7" si="14">BG8</f>
        <v>66.5</v>
      </c>
      <c r="BH7" s="52">
        <f t="shared" si="14"/>
        <v>67.400000000000006</v>
      </c>
      <c r="BI7" s="52">
        <f t="shared" si="14"/>
        <v>74.900000000000006</v>
      </c>
      <c r="BJ7" s="52">
        <f t="shared" si="14"/>
        <v>74.400000000000006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31131</v>
      </c>
      <c r="BR7" s="53">
        <f t="shared" ref="BR7:BZ7" si="15">BR8</f>
        <v>31243</v>
      </c>
      <c r="BS7" s="53">
        <f t="shared" si="15"/>
        <v>30554</v>
      </c>
      <c r="BT7" s="53">
        <f t="shared" si="15"/>
        <v>38859</v>
      </c>
      <c r="BU7" s="53">
        <f t="shared" si="15"/>
        <v>39507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103</v>
      </c>
      <c r="CC7" s="52" t="s">
        <v>103</v>
      </c>
      <c r="CD7" s="52" t="s">
        <v>103</v>
      </c>
      <c r="CE7" s="52" t="s">
        <v>103</v>
      </c>
      <c r="CF7" s="52" t="s">
        <v>103</v>
      </c>
      <c r="CG7" s="52" t="s">
        <v>103</v>
      </c>
      <c r="CH7" s="52" t="s">
        <v>103</v>
      </c>
      <c r="CI7" s="52" t="s">
        <v>103</v>
      </c>
      <c r="CJ7" s="52" t="s">
        <v>103</v>
      </c>
      <c r="CK7" s="52" t="s">
        <v>101</v>
      </c>
      <c r="CL7" s="49"/>
      <c r="CM7" s="51">
        <f>CM8</f>
        <v>0</v>
      </c>
      <c r="CN7" s="51">
        <f>CN8</f>
        <v>254</v>
      </c>
      <c r="CO7" s="52" t="s">
        <v>103</v>
      </c>
      <c r="CP7" s="52" t="s">
        <v>103</v>
      </c>
      <c r="CQ7" s="52" t="s">
        <v>103</v>
      </c>
      <c r="CR7" s="52" t="s">
        <v>103</v>
      </c>
      <c r="CS7" s="52" t="s">
        <v>103</v>
      </c>
      <c r="CT7" s="52" t="s">
        <v>103</v>
      </c>
      <c r="CU7" s="52" t="s">
        <v>103</v>
      </c>
      <c r="CV7" s="52" t="s">
        <v>103</v>
      </c>
      <c r="CW7" s="52" t="s">
        <v>103</v>
      </c>
      <c r="CX7" s="52" t="s">
        <v>101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111.3</v>
      </c>
      <c r="DC7" s="52">
        <f t="shared" si="16"/>
        <v>97.4</v>
      </c>
      <c r="DD7" s="52">
        <f t="shared" si="16"/>
        <v>95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255.3</v>
      </c>
      <c r="DL7" s="52">
        <f t="shared" ref="DL7:DT7" si="17">DL8</f>
        <v>253.2</v>
      </c>
      <c r="DM7" s="52">
        <f t="shared" si="17"/>
        <v>194.7</v>
      </c>
      <c r="DN7" s="52">
        <f t="shared" si="17"/>
        <v>209.6</v>
      </c>
      <c r="DO7" s="52">
        <f t="shared" si="17"/>
        <v>230.9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341002</v>
      </c>
      <c r="D8" s="55">
        <v>47</v>
      </c>
      <c r="E8" s="55">
        <v>14</v>
      </c>
      <c r="F8" s="55">
        <v>0</v>
      </c>
      <c r="G8" s="55">
        <v>7</v>
      </c>
      <c r="H8" s="55" t="s">
        <v>104</v>
      </c>
      <c r="I8" s="55" t="s">
        <v>105</v>
      </c>
      <c r="J8" s="55" t="s">
        <v>106</v>
      </c>
      <c r="K8" s="55" t="s">
        <v>107</v>
      </c>
      <c r="L8" s="55" t="s">
        <v>108</v>
      </c>
      <c r="M8" s="55" t="s">
        <v>109</v>
      </c>
      <c r="N8" s="55" t="s">
        <v>110</v>
      </c>
      <c r="O8" s="56" t="s">
        <v>111</v>
      </c>
      <c r="P8" s="57" t="s">
        <v>112</v>
      </c>
      <c r="Q8" s="57" t="s">
        <v>113</v>
      </c>
      <c r="R8" s="58">
        <v>52</v>
      </c>
      <c r="S8" s="57" t="s">
        <v>114</v>
      </c>
      <c r="T8" s="57" t="s">
        <v>115</v>
      </c>
      <c r="U8" s="58">
        <v>885</v>
      </c>
      <c r="V8" s="58">
        <v>94</v>
      </c>
      <c r="W8" s="58">
        <v>334</v>
      </c>
      <c r="X8" s="57" t="s">
        <v>116</v>
      </c>
      <c r="Y8" s="59">
        <v>289.5</v>
      </c>
      <c r="Z8" s="59">
        <v>298.60000000000002</v>
      </c>
      <c r="AA8" s="59">
        <v>306.3</v>
      </c>
      <c r="AB8" s="59">
        <v>398.5</v>
      </c>
      <c r="AC8" s="59">
        <v>389.1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65.5</v>
      </c>
      <c r="BG8" s="59">
        <v>66.5</v>
      </c>
      <c r="BH8" s="59">
        <v>67.400000000000006</v>
      </c>
      <c r="BI8" s="59">
        <v>74.900000000000006</v>
      </c>
      <c r="BJ8" s="59">
        <v>74.400000000000006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31131</v>
      </c>
      <c r="BR8" s="60">
        <v>31243</v>
      </c>
      <c r="BS8" s="60">
        <v>30554</v>
      </c>
      <c r="BT8" s="61">
        <v>38859</v>
      </c>
      <c r="BU8" s="61">
        <v>39507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108</v>
      </c>
      <c r="CC8" s="59" t="s">
        <v>108</v>
      </c>
      <c r="CD8" s="59" t="s">
        <v>108</v>
      </c>
      <c r="CE8" s="59" t="s">
        <v>108</v>
      </c>
      <c r="CF8" s="59" t="s">
        <v>108</v>
      </c>
      <c r="CG8" s="59" t="s">
        <v>108</v>
      </c>
      <c r="CH8" s="59" t="s">
        <v>108</v>
      </c>
      <c r="CI8" s="59" t="s">
        <v>108</v>
      </c>
      <c r="CJ8" s="59" t="s">
        <v>108</v>
      </c>
      <c r="CK8" s="59" t="s">
        <v>108</v>
      </c>
      <c r="CL8" s="56" t="s">
        <v>108</v>
      </c>
      <c r="CM8" s="58">
        <v>0</v>
      </c>
      <c r="CN8" s="58">
        <v>254</v>
      </c>
      <c r="CO8" s="59" t="s">
        <v>108</v>
      </c>
      <c r="CP8" s="59" t="s">
        <v>108</v>
      </c>
      <c r="CQ8" s="59" t="s">
        <v>108</v>
      </c>
      <c r="CR8" s="59" t="s">
        <v>108</v>
      </c>
      <c r="CS8" s="59" t="s">
        <v>108</v>
      </c>
      <c r="CT8" s="59" t="s">
        <v>108</v>
      </c>
      <c r="CU8" s="59" t="s">
        <v>108</v>
      </c>
      <c r="CV8" s="59" t="s">
        <v>108</v>
      </c>
      <c r="CW8" s="59" t="s">
        <v>108</v>
      </c>
      <c r="CX8" s="59" t="s">
        <v>108</v>
      </c>
      <c r="CY8" s="56" t="s">
        <v>108</v>
      </c>
      <c r="CZ8" s="59">
        <v>0</v>
      </c>
      <c r="DA8" s="59">
        <v>0</v>
      </c>
      <c r="DB8" s="59">
        <v>111.3</v>
      </c>
      <c r="DC8" s="59">
        <v>97.4</v>
      </c>
      <c r="DD8" s="59">
        <v>95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255.3</v>
      </c>
      <c r="DL8" s="59">
        <v>253.2</v>
      </c>
      <c r="DM8" s="59">
        <v>194.7</v>
      </c>
      <c r="DN8" s="59">
        <v>209.6</v>
      </c>
      <c r="DO8" s="59">
        <v>230.9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117</v>
      </c>
      <c r="C10" s="64" t="s">
        <v>118</v>
      </c>
      <c r="D10" s="64" t="s">
        <v>119</v>
      </c>
      <c r="E10" s="64" t="s">
        <v>120</v>
      </c>
      <c r="F10" s="64" t="s">
        <v>121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dcterms:created xsi:type="dcterms:W3CDTF">2024-01-11T00:14:02Z</dcterms:created>
  <dcterms:modified xsi:type="dcterms:W3CDTF">2024-02-01T07:10:09Z</dcterms:modified>
  <cp:category/>
</cp:coreProperties>
</file>