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5\99_公営企業関係\照会回答\[0202][0201]公営企業に係る経営比較分析表（令和４年度決算）の分析等について（依頼）\02 回答\経営分析比較表\"/>
    </mc:Choice>
  </mc:AlternateContent>
  <workbookProtection workbookAlgorithmName="SHA-512" workbookHashValue="ZVvbm+oy+imWrgWn8D2pehA9vdgwFfuIMhrbbS+0uJYjGfCoLwZlcotcRFLhRYPNR3g6L4cug+mGrzlBJ6iWDQ==" workbookSaltValue="Bd7orClMrbADtVrbZw5dGQ==" workbookSpinCount="100000" lockStructure="1"/>
  <bookViews>
    <workbookView xWindow="0" yWindow="0" windowWidth="23040" windowHeight="9168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A30" i="4"/>
  <c r="MI76" i="4"/>
  <c r="IT76" i="4"/>
  <c r="CS51" i="4"/>
  <c r="HJ30" i="4"/>
  <c r="CS30" i="4"/>
  <c r="MA51" i="4"/>
  <c r="HJ51" i="4"/>
  <c r="C11" i="5"/>
  <c r="D11" i="5"/>
  <c r="E11" i="5"/>
  <c r="B11" i="5"/>
  <c r="BK76" i="4" l="1"/>
  <c r="LH51" i="4"/>
  <c r="LT76" i="4"/>
  <c r="GQ51" i="4"/>
  <c r="LH30" i="4"/>
  <c r="IE76" i="4"/>
  <c r="GQ30" i="4"/>
  <c r="BZ30" i="4"/>
  <c r="BZ51" i="4"/>
  <c r="AV76" i="4"/>
  <c r="KO51" i="4"/>
  <c r="FX51" i="4"/>
  <c r="KO30" i="4"/>
  <c r="HP76" i="4"/>
  <c r="BG51" i="4"/>
  <c r="LE76" i="4"/>
  <c r="FX30" i="4"/>
  <c r="BG30" i="4"/>
  <c r="FE51" i="4"/>
  <c r="HA76" i="4"/>
  <c r="AN30" i="4"/>
  <c r="AG76" i="4"/>
  <c r="JV51" i="4"/>
  <c r="KP76" i="4"/>
  <c r="JV30" i="4"/>
  <c r="AN51" i="4"/>
  <c r="FE30" i="4"/>
  <c r="KA76" i="4"/>
  <c r="EL51" i="4"/>
  <c r="JC30" i="4"/>
  <c r="GL76" i="4"/>
  <c r="U51" i="4"/>
  <c r="EL30" i="4"/>
  <c r="R76" i="4"/>
  <c r="U30" i="4"/>
  <c r="JC51" i="4"/>
</calcChain>
</file>

<file path=xl/sharedStrings.xml><?xml version="1.0" encoding="utf-8"?>
<sst xmlns="http://schemas.openxmlformats.org/spreadsheetml/2006/main" count="278" uniqueCount="126">
  <si>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</si>
  <si>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</si>
  <si>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</si>
  <si>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</si>
  <si>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</si>
  <si>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</si>
  <si>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</si>
  <si>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</si>
  <si>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</si>
  <si>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</si>
  <si>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</si>
  <si>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</si>
  <si>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</si>
  <si>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</si>
  <si>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</si>
  <si>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</si>
  <si>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</si>
  <si>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</si>
  <si>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</si>
  <si>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</si>
  <si>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</si>
  <si>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</si>
  <si>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</si>
  <si>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</si>
  <si>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</si>
  <si>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</si>
  <si>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</si>
  <si>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</si>
  <si>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</si>
  <si>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</si>
  <si>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</si>
  <si>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</si>
  <si>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</si>
  <si>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</si>
  <si>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</si>
  <si>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</si>
  <si>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</si>
  <si>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</si>
  <si>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</si>
  <si>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</si>
  <si>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</si>
  <si>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</si>
  <si>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</si>
  <si>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</si>
  <si>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</si>
  <si>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</si>
  <si>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</si>
  <si>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</si>
  <si>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</si>
  <si>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</si>
  <si>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</si>
  <si>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</si>
  <si>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</si>
  <si>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</si>
  <si>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</si>
  <si>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</si>
  <si>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</si>
  <si>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</si>
  <si>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</si>
  <si>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</si>
  <si>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</si>
  <si>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</si>
  <si>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</si>
  <si>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</si>
  <si>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</si>
  <si>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</si>
  <si>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</si>
  <si>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</si>
  <si>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</si>
  <si>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</si>
  <si>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</si>
  <si>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</si>
  <si>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</si>
  <si>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</si>
  <si>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</si>
  <si>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</si>
  <si>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</si>
  <si>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</si>
  <si>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</si>
  <si>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</si>
  <si>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</si>
  <si>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</si>
  <si>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</si>
  <si>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</si>
  <si>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</si>
  <si>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</si>
  <si>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</si>
  <si>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</si>
  <si>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</si>
  <si>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</si>
  <si>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</si>
  <si>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</si>
  <si>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</si>
  <si>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</si>
  <si>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</si>
  <si>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</si>
  <si>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</si>
  <si>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</si>
  <si>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</si>
  <si>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</si>
  <si>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</si>
  <si>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</si>
  <si>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</si>
  <si>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</si>
  <si>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</si>
  <si>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富士見町駐車場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</si>
  <si>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</si>
  <si>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</si>
  <si>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</si>
  <si>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</si>
  <si>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</si>
  <si>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</si>
  <si>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</si>
  <si>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</si>
  <si>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</si>
  <si>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</si>
  <si>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</si>
  <si>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</si>
  <si>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</si>
  <si>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</si>
  <si>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</si>
  <si>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</si>
  <si>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類似施設平均値を大幅に下回っているものの、黒字で推移しています。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類似施設平均値を大幅に上回っており、高い収益性を確保しています。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オオハバ</t>
    </rPh>
    <rPh sb="31" eb="33">
      <t>クロジ</t>
    </rPh>
    <rPh sb="34" eb="36">
      <t>スイイ</t>
    </rPh>
    <rPh sb="44" eb="45">
      <t>タ</t>
    </rPh>
    <rPh sb="45" eb="47">
      <t>カイケイ</t>
    </rPh>
    <rPh sb="47" eb="50">
      <t>ホジョキン</t>
    </rPh>
    <rPh sb="50" eb="52">
      <t>ヒリツ</t>
    </rPh>
    <rPh sb="54" eb="55">
      <t>ホカ</t>
    </rPh>
    <rPh sb="55" eb="57">
      <t>カイケイ</t>
    </rPh>
    <rPh sb="60" eb="63">
      <t>ホジョキン</t>
    </rPh>
    <rPh sb="72" eb="74">
      <t>チュウシャ</t>
    </rPh>
    <rPh sb="74" eb="76">
      <t>ダイスウ</t>
    </rPh>
    <rPh sb="76" eb="78">
      <t>イチダイ</t>
    </rPh>
    <rPh sb="78" eb="79">
      <t>ア</t>
    </rPh>
    <rPh sb="82" eb="83">
      <t>ホカ</t>
    </rPh>
    <rPh sb="83" eb="85">
      <t>カイケイ</t>
    </rPh>
    <rPh sb="85" eb="88">
      <t>ホジョキン</t>
    </rPh>
    <rPh sb="88" eb="89">
      <t>ガク</t>
    </rPh>
    <rPh sb="91" eb="92">
      <t>ホカ</t>
    </rPh>
    <rPh sb="92" eb="94">
      <t>カイケイ</t>
    </rPh>
    <rPh sb="97" eb="100">
      <t>ホジョキン</t>
    </rPh>
    <rPh sb="109" eb="111">
      <t>ウリアゲ</t>
    </rPh>
    <rPh sb="111" eb="112">
      <t>タカ</t>
    </rPh>
    <rPh sb="115" eb="117">
      <t>ヒリツ</t>
    </rPh>
    <rPh sb="119" eb="121">
      <t>ルイジ</t>
    </rPh>
    <rPh sb="121" eb="123">
      <t>シセツ</t>
    </rPh>
    <rPh sb="123" eb="126">
      <t>ヘイキンチ</t>
    </rPh>
    <rPh sb="127" eb="129">
      <t>オオハバ</t>
    </rPh>
    <rPh sb="130" eb="132">
      <t>ウワマワ</t>
    </rPh>
    <rPh sb="137" eb="138">
      <t>タカ</t>
    </rPh>
    <rPh sb="139" eb="141">
      <t>エイギョウ</t>
    </rPh>
    <rPh sb="141" eb="144">
      <t>ソウリエキ</t>
    </rPh>
    <rPh sb="145" eb="147">
      <t>カクホ</t>
    </rPh>
    <rPh sb="163" eb="165">
      <t>ルイジ</t>
    </rPh>
    <rPh sb="165" eb="167">
      <t>シセツ</t>
    </rPh>
    <rPh sb="167" eb="170">
      <t>ヘイキンチ</t>
    </rPh>
    <rPh sb="171" eb="173">
      <t>オオハバ</t>
    </rPh>
    <rPh sb="174" eb="176">
      <t>ウワマワ</t>
    </rPh>
    <rPh sb="181" eb="182">
      <t>タカ</t>
    </rPh>
    <rPh sb="183" eb="186">
      <t>シュウエキセイ</t>
    </rPh>
    <rPh sb="187" eb="189">
      <t>カクホ</t>
    </rPh>
    <phoneticPr fontId="16"/>
  </si>
  <si>
    <t>⑪稼働率
　類似施設平均値を上回っています。
　平和大通り沿いの利便性の良い位置に設置されており、今後も高い稼働率が見込まれます。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ウワマワ</t>
    </rPh>
    <rPh sb="24" eb="26">
      <t>ヘイワ</t>
    </rPh>
    <rPh sb="26" eb="28">
      <t>オオドオ</t>
    </rPh>
    <rPh sb="29" eb="30">
      <t>ゾ</t>
    </rPh>
    <rPh sb="32" eb="35">
      <t>リベンセイ</t>
    </rPh>
    <rPh sb="36" eb="37">
      <t>ヨ</t>
    </rPh>
    <rPh sb="38" eb="40">
      <t>イチ</t>
    </rPh>
    <rPh sb="41" eb="43">
      <t>セッチ</t>
    </rPh>
    <rPh sb="49" eb="51">
      <t>コンゴ</t>
    </rPh>
    <rPh sb="52" eb="53">
      <t>タカ</t>
    </rPh>
    <rPh sb="54" eb="56">
      <t>カドウ</t>
    </rPh>
    <rPh sb="56" eb="57">
      <t>リツ</t>
    </rPh>
    <rPh sb="58" eb="60">
      <t>ミコ</t>
    </rPh>
    <phoneticPr fontId="16"/>
  </si>
  <si>
    <t>　収益性、稼働率共に安定した駐車場です。引き続き、利用者の声を反映させながら運営を推進していきます。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アンテイ</t>
    </rPh>
    <rPh sb="14" eb="16">
      <t>チュウシャ</t>
    </rPh>
    <rPh sb="16" eb="17">
      <t>ジョウ</t>
    </rPh>
    <rPh sb="20" eb="21">
      <t>ヒ</t>
    </rPh>
    <rPh sb="22" eb="23">
      <t>ツヅ</t>
    </rPh>
    <rPh sb="25" eb="28">
      <t>リヨウシャ</t>
    </rPh>
    <rPh sb="29" eb="30">
      <t>コエ</t>
    </rPh>
    <rPh sb="31" eb="33">
      <t>ハンエイ</t>
    </rPh>
    <rPh sb="38" eb="40">
      <t>ウンエイ</t>
    </rPh>
    <rPh sb="41" eb="43">
      <t>スイシン</t>
    </rPh>
    <phoneticPr fontId="15"/>
  </si>
  <si>
    <t>⑦敷地の地価
　道路上に設置しています。
⑧設備投資見込額
　今後、老朽化した機器の取替工事のため設備投資を行う見込みです。
⑩企業債残高対料金収入比率
　類似施設平均値を上回っています。公債費の償還に伴い低下していきます。</t>
    <rPh sb="1" eb="3">
      <t>シキチ</t>
    </rPh>
    <rPh sb="4" eb="6">
      <t>チカ</t>
    </rPh>
    <rPh sb="8" eb="11">
      <t>ドウロジョウ</t>
    </rPh>
    <rPh sb="12" eb="14">
      <t>セッチ</t>
    </rPh>
    <rPh sb="78" eb="80">
      <t>ルイジ</t>
    </rPh>
    <rPh sb="80" eb="82">
      <t>シセツ</t>
    </rPh>
    <rPh sb="82" eb="85">
      <t>ヘイキンチ</t>
    </rPh>
    <rPh sb="86" eb="88">
      <t>ウワマワ</t>
    </rPh>
    <rPh sb="94" eb="97">
      <t>コウサイヒ</t>
    </rPh>
    <rPh sb="98" eb="100">
      <t>ショウカン</t>
    </rPh>
    <rPh sb="101" eb="102">
      <t>トモナ</t>
    </rPh>
    <rPh sb="103" eb="105">
      <t>テイカ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</si>
</sst>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289.5</c:v>
                </c:pt>
                <c:pt idx="1">
                  <c:v>298.60000000000002</c:v>
                </c:pt>
                <c:pt idx="2">
                  <c:v>306.3</c:v>
                </c:pt>
                <c:pt idx="3">
                  <c:v>398.5</c:v>
                </c:pt>
                <c:pt idx="4">
                  <c:v>389.1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D-47E4-8C21-1037211CC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465.2</c:v>
                </c:pt>
                <c:pt idx="1">
                  <c:v>1736.5</c:v>
                </c:pt>
                <c:pt idx="2">
                  <c:v>3200.8</c:v>
                </c:pt>
                <c:pt idx="3">
                  <c:v>274.39999999999998</c:v>
                </c:pt>
                <c:pt idx="4">
                  <c:v>972.8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FD-47E4-8C21-1037211CC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111.3</c:v>
                </c:pt>
                <c:pt idx="3">
                  <c:v>97.4</c:v>
                </c:pt>
                <c:pt idx="4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F-4F07-8BCE-01A0402D2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51.7</c:v>
                </c:pt>
                <c:pt idx="1">
                  <c:v>51.5</c:v>
                </c:pt>
                <c:pt idx="2">
                  <c:v>764.6</c:v>
                </c:pt>
                <c:pt idx="3">
                  <c:v>72.599999999999994</c:v>
                </c:pt>
                <c:pt idx="4">
                  <c:v>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8F-4F07-8BCE-01A0402D2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56D-4B9C-960C-DEF7F475C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6D-4B9C-960C-DEF7F475C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233-4E68-BA1B-44AE43DB3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33-4E68-BA1B-44AE43DB3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A7-4BED-9DB1-DA275DC3B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9.6999999999999993</c:v>
                </c:pt>
                <c:pt idx="1">
                  <c:v>1.3</c:v>
                </c:pt>
                <c:pt idx="2">
                  <c:v>4.8</c:v>
                </c:pt>
                <c:pt idx="3">
                  <c:v>3.3</c:v>
                </c:pt>
                <c:pt idx="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A7-4BED-9DB1-DA275DC3B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5D-4ED7-8865-59618EA53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14</c:v>
                </c:pt>
                <c:pt idx="1">
                  <c:v>4</c:v>
                </c:pt>
                <c:pt idx="2">
                  <c:v>98</c:v>
                </c:pt>
                <c:pt idx="3">
                  <c:v>13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5D-4ED7-8865-59618EA53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255.3</c:v>
                </c:pt>
                <c:pt idx="1">
                  <c:v>253.2</c:v>
                </c:pt>
                <c:pt idx="2">
                  <c:v>194.7</c:v>
                </c:pt>
                <c:pt idx="3">
                  <c:v>209.6</c:v>
                </c:pt>
                <c:pt idx="4">
                  <c:v>230.9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8-4873-A609-D8C3AF1B8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159.69999999999999</c:v>
                </c:pt>
                <c:pt idx="1">
                  <c:v>159.6</c:v>
                </c:pt>
                <c:pt idx="2">
                  <c:v>128.5</c:v>
                </c:pt>
                <c:pt idx="3">
                  <c:v>138.1</c:v>
                </c:pt>
                <c:pt idx="4">
                  <c:v>152.4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F8-4873-A609-D8C3AF1B8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65.5</c:v>
                </c:pt>
                <c:pt idx="1">
                  <c:v>66.5</c:v>
                </c:pt>
                <c:pt idx="2">
                  <c:v>67.400000000000006</c:v>
                </c:pt>
                <c:pt idx="3">
                  <c:v>74.900000000000006</c:v>
                </c:pt>
                <c:pt idx="4">
                  <c:v>74.400000000000006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51-45F9-B6F4-A9BA66544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33.700000000000003</c:v>
                </c:pt>
                <c:pt idx="1">
                  <c:v>28.9</c:v>
                </c:pt>
                <c:pt idx="2">
                  <c:v>-56.4</c:v>
                </c:pt>
                <c:pt idx="3">
                  <c:v>16.899999999999999</c:v>
                </c:pt>
                <c:pt idx="4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51-45F9-B6F4-A9BA66544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31131</c:v>
                </c:pt>
                <c:pt idx="1">
                  <c:v>31243</c:v>
                </c:pt>
                <c:pt idx="2">
                  <c:v>30554</c:v>
                </c:pt>
                <c:pt idx="3">
                  <c:v>38859</c:v>
                </c:pt>
                <c:pt idx="4">
                  <c:v>39507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4-454C-97A4-96AF7C9E0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6546</c:v>
                </c:pt>
                <c:pt idx="1">
                  <c:v>8262</c:v>
                </c:pt>
                <c:pt idx="2">
                  <c:v>1059</c:v>
                </c:pt>
                <c:pt idx="3">
                  <c:v>2866</c:v>
                </c:pt>
                <c:pt idx="4">
                  <c:v>4637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04-454C-97A4-96AF7C9E0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5" Type="http://schemas.openxmlformats.org/officeDocument/2006/relationships/chart" Target="../charts/chart5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EB46" zoomScaleNormal="100" zoomScaleSheetLayoutView="70" workbookViewId="0">
      <selection activeCell="ND32" sqref="ND32:NR47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35" t="s">
        <v>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  <c r="FT2" s="135"/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/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  <c r="HH2" s="135"/>
      <c r="HI2" s="135"/>
      <c r="HJ2" s="135"/>
      <c r="HK2" s="135"/>
      <c r="HL2" s="135"/>
      <c r="HM2" s="135"/>
      <c r="HN2" s="135"/>
      <c r="HO2" s="135"/>
      <c r="HP2" s="135"/>
      <c r="HQ2" s="135"/>
      <c r="HR2" s="135"/>
      <c r="HS2" s="135"/>
      <c r="HT2" s="135"/>
      <c r="HU2" s="135"/>
      <c r="HV2" s="135"/>
      <c r="HW2" s="135"/>
      <c r="HX2" s="135"/>
      <c r="HY2" s="135"/>
      <c r="HZ2" s="135"/>
      <c r="IA2" s="135"/>
      <c r="IB2" s="135"/>
      <c r="IC2" s="135"/>
      <c r="ID2" s="135"/>
      <c r="IE2" s="135"/>
      <c r="IF2" s="135"/>
      <c r="IG2" s="135"/>
      <c r="IH2" s="135"/>
      <c r="II2" s="135"/>
      <c r="IJ2" s="135"/>
      <c r="IK2" s="135"/>
      <c r="IL2" s="135"/>
      <c r="IM2" s="135"/>
      <c r="IN2" s="135"/>
      <c r="IO2" s="135"/>
      <c r="IP2" s="135"/>
      <c r="IQ2" s="135"/>
      <c r="IR2" s="135"/>
      <c r="IS2" s="135"/>
      <c r="IT2" s="135"/>
      <c r="IU2" s="135"/>
      <c r="IV2" s="135"/>
      <c r="IW2" s="135"/>
      <c r="IX2" s="135"/>
      <c r="IY2" s="135"/>
      <c r="IZ2" s="135"/>
      <c r="JA2" s="135"/>
      <c r="JB2" s="135"/>
      <c r="JC2" s="135"/>
      <c r="JD2" s="135"/>
      <c r="JE2" s="135"/>
      <c r="JF2" s="135"/>
      <c r="JG2" s="135"/>
      <c r="JH2" s="135"/>
      <c r="JI2" s="135"/>
      <c r="JJ2" s="135"/>
      <c r="JK2" s="135"/>
      <c r="JL2" s="135"/>
      <c r="JM2" s="135"/>
      <c r="JN2" s="135"/>
      <c r="JO2" s="135"/>
      <c r="JP2" s="135"/>
      <c r="JQ2" s="135"/>
      <c r="JR2" s="135"/>
      <c r="JS2" s="135"/>
      <c r="JT2" s="135"/>
      <c r="JU2" s="135"/>
      <c r="JV2" s="135"/>
      <c r="JW2" s="135"/>
      <c r="JX2" s="135"/>
      <c r="JY2" s="135"/>
      <c r="JZ2" s="135"/>
      <c r="KA2" s="135"/>
      <c r="KB2" s="135"/>
      <c r="KC2" s="135"/>
      <c r="KD2" s="135"/>
      <c r="KE2" s="135"/>
      <c r="KF2" s="135"/>
      <c r="KG2" s="135"/>
      <c r="KH2" s="135"/>
      <c r="KI2" s="135"/>
      <c r="KJ2" s="135"/>
      <c r="KK2" s="135"/>
      <c r="KL2" s="135"/>
      <c r="KM2" s="135"/>
      <c r="KN2" s="135"/>
      <c r="KO2" s="135"/>
      <c r="KP2" s="135"/>
      <c r="KQ2" s="135"/>
      <c r="KR2" s="135"/>
      <c r="KS2" s="135"/>
      <c r="KT2" s="135"/>
      <c r="KU2" s="135"/>
      <c r="KV2" s="135"/>
      <c r="KW2" s="135"/>
      <c r="KX2" s="135"/>
      <c r="KY2" s="135"/>
      <c r="KZ2" s="135"/>
      <c r="LA2" s="135"/>
      <c r="LB2" s="135"/>
      <c r="LC2" s="135"/>
      <c r="LD2" s="135"/>
      <c r="LE2" s="135"/>
      <c r="LF2" s="135"/>
      <c r="LG2" s="135"/>
      <c r="LH2" s="135"/>
      <c r="LI2" s="135"/>
      <c r="LJ2" s="135"/>
      <c r="LK2" s="135"/>
      <c r="LL2" s="135"/>
      <c r="LM2" s="135"/>
      <c r="LN2" s="135"/>
      <c r="LO2" s="135"/>
      <c r="LP2" s="135"/>
      <c r="LQ2" s="135"/>
      <c r="LR2" s="135"/>
      <c r="LS2" s="135"/>
      <c r="LT2" s="135"/>
      <c r="LU2" s="135"/>
      <c r="LV2" s="135"/>
      <c r="LW2" s="135"/>
      <c r="LX2" s="135"/>
      <c r="LY2" s="135"/>
      <c r="LZ2" s="135"/>
      <c r="MA2" s="135"/>
      <c r="MB2" s="135"/>
      <c r="MC2" s="135"/>
      <c r="MD2" s="135"/>
      <c r="ME2" s="135"/>
      <c r="MF2" s="135"/>
      <c r="MG2" s="135"/>
      <c r="MH2" s="135"/>
      <c r="MI2" s="135"/>
      <c r="MJ2" s="135"/>
      <c r="MK2" s="135"/>
      <c r="ML2" s="135"/>
      <c r="MM2" s="135"/>
      <c r="MN2" s="135"/>
      <c r="MO2" s="135"/>
      <c r="MP2" s="135"/>
      <c r="MQ2" s="135"/>
      <c r="MR2" s="135"/>
      <c r="MS2" s="135"/>
      <c r="MT2" s="135"/>
      <c r="MU2" s="135"/>
      <c r="MV2" s="135"/>
      <c r="MW2" s="135"/>
      <c r="MX2" s="135"/>
      <c r="MY2" s="135"/>
      <c r="MZ2" s="135"/>
      <c r="NA2" s="135"/>
      <c r="NB2" s="135"/>
      <c r="NC2" s="135"/>
      <c r="ND2" s="135"/>
      <c r="NE2" s="135"/>
      <c r="NF2" s="135"/>
      <c r="NG2" s="135"/>
      <c r="NH2" s="135"/>
      <c r="NI2" s="135"/>
      <c r="NJ2" s="135"/>
      <c r="NK2" s="135"/>
      <c r="NL2" s="135"/>
      <c r="NM2" s="135"/>
      <c r="NN2" s="135"/>
      <c r="NO2" s="135"/>
      <c r="NP2" s="135"/>
      <c r="NQ2" s="135"/>
      <c r="NR2" s="135"/>
    </row>
    <row r="3" spans="1:382" ht="9.75" customHeight="1" x14ac:dyDescent="0.2">
      <c r="A3" s="2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35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  <c r="HZ3" s="135"/>
      <c r="IA3" s="135"/>
      <c r="IB3" s="135"/>
      <c r="IC3" s="135"/>
      <c r="ID3" s="135"/>
      <c r="IE3" s="135"/>
      <c r="IF3" s="135"/>
      <c r="IG3" s="135"/>
      <c r="IH3" s="135"/>
      <c r="II3" s="135"/>
      <c r="IJ3" s="135"/>
      <c r="IK3" s="135"/>
      <c r="IL3" s="135"/>
      <c r="IM3" s="135"/>
      <c r="IN3" s="135"/>
      <c r="IO3" s="135"/>
      <c r="IP3" s="135"/>
      <c r="IQ3" s="135"/>
      <c r="IR3" s="135"/>
      <c r="IS3" s="135"/>
      <c r="IT3" s="135"/>
      <c r="IU3" s="135"/>
      <c r="IV3" s="135"/>
      <c r="IW3" s="135"/>
      <c r="IX3" s="135"/>
      <c r="IY3" s="135"/>
      <c r="IZ3" s="135"/>
      <c r="JA3" s="135"/>
      <c r="JB3" s="135"/>
      <c r="JC3" s="135"/>
      <c r="JD3" s="135"/>
      <c r="JE3" s="135"/>
      <c r="JF3" s="135"/>
      <c r="JG3" s="135"/>
      <c r="JH3" s="135"/>
      <c r="JI3" s="135"/>
      <c r="JJ3" s="135"/>
      <c r="JK3" s="135"/>
      <c r="JL3" s="135"/>
      <c r="JM3" s="135"/>
      <c r="JN3" s="135"/>
      <c r="JO3" s="135"/>
      <c r="JP3" s="135"/>
      <c r="JQ3" s="135"/>
      <c r="JR3" s="135"/>
      <c r="JS3" s="135"/>
      <c r="JT3" s="135"/>
      <c r="JU3" s="135"/>
      <c r="JV3" s="135"/>
      <c r="JW3" s="135"/>
      <c r="JX3" s="135"/>
      <c r="JY3" s="135"/>
      <c r="JZ3" s="135"/>
      <c r="KA3" s="135"/>
      <c r="KB3" s="135"/>
      <c r="KC3" s="135"/>
      <c r="KD3" s="135"/>
      <c r="KE3" s="135"/>
      <c r="KF3" s="135"/>
      <c r="KG3" s="135"/>
      <c r="KH3" s="135"/>
      <c r="KI3" s="135"/>
      <c r="KJ3" s="135"/>
      <c r="KK3" s="135"/>
      <c r="KL3" s="135"/>
      <c r="KM3" s="135"/>
      <c r="KN3" s="135"/>
      <c r="KO3" s="135"/>
      <c r="KP3" s="135"/>
      <c r="KQ3" s="135"/>
      <c r="KR3" s="135"/>
      <c r="KS3" s="135"/>
      <c r="KT3" s="135"/>
      <c r="KU3" s="135"/>
      <c r="KV3" s="135"/>
      <c r="KW3" s="135"/>
      <c r="KX3" s="135"/>
      <c r="KY3" s="135"/>
      <c r="KZ3" s="135"/>
      <c r="LA3" s="135"/>
      <c r="LB3" s="135"/>
      <c r="LC3" s="135"/>
      <c r="LD3" s="135"/>
      <c r="LE3" s="135"/>
      <c r="LF3" s="135"/>
      <c r="LG3" s="135"/>
      <c r="LH3" s="135"/>
      <c r="LI3" s="135"/>
      <c r="LJ3" s="135"/>
      <c r="LK3" s="135"/>
      <c r="LL3" s="135"/>
      <c r="LM3" s="135"/>
      <c r="LN3" s="135"/>
      <c r="LO3" s="135"/>
      <c r="LP3" s="135"/>
      <c r="LQ3" s="135"/>
      <c r="LR3" s="135"/>
      <c r="LS3" s="135"/>
      <c r="LT3" s="135"/>
      <c r="LU3" s="135"/>
      <c r="LV3" s="135"/>
      <c r="LW3" s="135"/>
      <c r="LX3" s="135"/>
      <c r="LY3" s="135"/>
      <c r="LZ3" s="135"/>
      <c r="MA3" s="135"/>
      <c r="MB3" s="135"/>
      <c r="MC3" s="135"/>
      <c r="MD3" s="135"/>
      <c r="ME3" s="135"/>
      <c r="MF3" s="135"/>
      <c r="MG3" s="135"/>
      <c r="MH3" s="135"/>
      <c r="MI3" s="135"/>
      <c r="MJ3" s="135"/>
      <c r="MK3" s="135"/>
      <c r="ML3" s="135"/>
      <c r="MM3" s="135"/>
      <c r="MN3" s="135"/>
      <c r="MO3" s="135"/>
      <c r="MP3" s="135"/>
      <c r="MQ3" s="135"/>
      <c r="MR3" s="135"/>
      <c r="MS3" s="135"/>
      <c r="MT3" s="135"/>
      <c r="MU3" s="135"/>
      <c r="MV3" s="135"/>
      <c r="MW3" s="135"/>
      <c r="MX3" s="135"/>
      <c r="MY3" s="135"/>
      <c r="MZ3" s="135"/>
      <c r="NA3" s="135"/>
      <c r="NB3" s="135"/>
      <c r="NC3" s="135"/>
      <c r="ND3" s="135"/>
      <c r="NE3" s="135"/>
      <c r="NF3" s="135"/>
      <c r="NG3" s="135"/>
      <c r="NH3" s="135"/>
      <c r="NI3" s="135"/>
      <c r="NJ3" s="135"/>
      <c r="NK3" s="135"/>
      <c r="NL3" s="135"/>
      <c r="NM3" s="135"/>
      <c r="NN3" s="135"/>
      <c r="NO3" s="135"/>
      <c r="NP3" s="135"/>
      <c r="NQ3" s="135"/>
      <c r="NR3" s="135"/>
    </row>
    <row r="4" spans="1:382" ht="9.75" customHeight="1" x14ac:dyDescent="0.2">
      <c r="A4" s="2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  <c r="FT4" s="135"/>
      <c r="FU4" s="135"/>
      <c r="FV4" s="135"/>
      <c r="FW4" s="135"/>
      <c r="FX4" s="135"/>
      <c r="FY4" s="135"/>
      <c r="FZ4" s="135"/>
      <c r="GA4" s="135"/>
      <c r="GB4" s="135"/>
      <c r="GC4" s="135"/>
      <c r="GD4" s="135"/>
      <c r="GE4" s="135"/>
      <c r="GF4" s="135"/>
      <c r="GG4" s="135"/>
      <c r="GH4" s="135"/>
      <c r="GI4" s="135"/>
      <c r="GJ4" s="135"/>
      <c r="GK4" s="135"/>
      <c r="GL4" s="135"/>
      <c r="GM4" s="135"/>
      <c r="GN4" s="135"/>
      <c r="GO4" s="135"/>
      <c r="GP4" s="135"/>
      <c r="GQ4" s="135"/>
      <c r="GR4" s="135"/>
      <c r="GS4" s="135"/>
      <c r="GT4" s="135"/>
      <c r="GU4" s="135"/>
      <c r="GV4" s="135"/>
      <c r="GW4" s="135"/>
      <c r="GX4" s="135"/>
      <c r="GY4" s="135"/>
      <c r="GZ4" s="135"/>
      <c r="HA4" s="135"/>
      <c r="HB4" s="135"/>
      <c r="HC4" s="135"/>
      <c r="HD4" s="135"/>
      <c r="HE4" s="135"/>
      <c r="HF4" s="135"/>
      <c r="HG4" s="135"/>
      <c r="HH4" s="135"/>
      <c r="HI4" s="135"/>
      <c r="HJ4" s="135"/>
      <c r="HK4" s="135"/>
      <c r="HL4" s="135"/>
      <c r="HM4" s="135"/>
      <c r="HN4" s="135"/>
      <c r="HO4" s="135"/>
      <c r="HP4" s="135"/>
      <c r="HQ4" s="135"/>
      <c r="HR4" s="135"/>
      <c r="HS4" s="135"/>
      <c r="HT4" s="135"/>
      <c r="HU4" s="135"/>
      <c r="HV4" s="135"/>
      <c r="HW4" s="135"/>
      <c r="HX4" s="135"/>
      <c r="HY4" s="135"/>
      <c r="HZ4" s="135"/>
      <c r="IA4" s="135"/>
      <c r="IB4" s="135"/>
      <c r="IC4" s="135"/>
      <c r="ID4" s="135"/>
      <c r="IE4" s="135"/>
      <c r="IF4" s="135"/>
      <c r="IG4" s="135"/>
      <c r="IH4" s="135"/>
      <c r="II4" s="135"/>
      <c r="IJ4" s="135"/>
      <c r="IK4" s="135"/>
      <c r="IL4" s="135"/>
      <c r="IM4" s="135"/>
      <c r="IN4" s="135"/>
      <c r="IO4" s="135"/>
      <c r="IP4" s="135"/>
      <c r="IQ4" s="135"/>
      <c r="IR4" s="135"/>
      <c r="IS4" s="135"/>
      <c r="IT4" s="135"/>
      <c r="IU4" s="135"/>
      <c r="IV4" s="135"/>
      <c r="IW4" s="135"/>
      <c r="IX4" s="135"/>
      <c r="IY4" s="135"/>
      <c r="IZ4" s="135"/>
      <c r="JA4" s="135"/>
      <c r="JB4" s="135"/>
      <c r="JC4" s="135"/>
      <c r="JD4" s="135"/>
      <c r="JE4" s="135"/>
      <c r="JF4" s="135"/>
      <c r="JG4" s="135"/>
      <c r="JH4" s="135"/>
      <c r="JI4" s="135"/>
      <c r="JJ4" s="135"/>
      <c r="JK4" s="135"/>
      <c r="JL4" s="135"/>
      <c r="JM4" s="135"/>
      <c r="JN4" s="135"/>
      <c r="JO4" s="135"/>
      <c r="JP4" s="135"/>
      <c r="JQ4" s="135"/>
      <c r="JR4" s="135"/>
      <c r="JS4" s="135"/>
      <c r="JT4" s="135"/>
      <c r="JU4" s="135"/>
      <c r="JV4" s="135"/>
      <c r="JW4" s="135"/>
      <c r="JX4" s="135"/>
      <c r="JY4" s="135"/>
      <c r="JZ4" s="135"/>
      <c r="KA4" s="135"/>
      <c r="KB4" s="135"/>
      <c r="KC4" s="135"/>
      <c r="KD4" s="135"/>
      <c r="KE4" s="135"/>
      <c r="KF4" s="135"/>
      <c r="KG4" s="135"/>
      <c r="KH4" s="135"/>
      <c r="KI4" s="135"/>
      <c r="KJ4" s="135"/>
      <c r="KK4" s="135"/>
      <c r="KL4" s="135"/>
      <c r="KM4" s="135"/>
      <c r="KN4" s="135"/>
      <c r="KO4" s="135"/>
      <c r="KP4" s="135"/>
      <c r="KQ4" s="135"/>
      <c r="KR4" s="135"/>
      <c r="KS4" s="135"/>
      <c r="KT4" s="135"/>
      <c r="KU4" s="135"/>
      <c r="KV4" s="135"/>
      <c r="KW4" s="135"/>
      <c r="KX4" s="135"/>
      <c r="KY4" s="135"/>
      <c r="KZ4" s="135"/>
      <c r="LA4" s="135"/>
      <c r="LB4" s="135"/>
      <c r="LC4" s="135"/>
      <c r="LD4" s="135"/>
      <c r="LE4" s="135"/>
      <c r="LF4" s="135"/>
      <c r="LG4" s="135"/>
      <c r="LH4" s="135"/>
      <c r="LI4" s="135"/>
      <c r="LJ4" s="135"/>
      <c r="LK4" s="135"/>
      <c r="LL4" s="135"/>
      <c r="LM4" s="135"/>
      <c r="LN4" s="135"/>
      <c r="LO4" s="135"/>
      <c r="LP4" s="135"/>
      <c r="LQ4" s="135"/>
      <c r="LR4" s="135"/>
      <c r="LS4" s="135"/>
      <c r="LT4" s="135"/>
      <c r="LU4" s="135"/>
      <c r="LV4" s="135"/>
      <c r="LW4" s="135"/>
      <c r="LX4" s="135"/>
      <c r="LY4" s="135"/>
      <c r="LZ4" s="135"/>
      <c r="MA4" s="135"/>
      <c r="MB4" s="135"/>
      <c r="MC4" s="135"/>
      <c r="MD4" s="135"/>
      <c r="ME4" s="135"/>
      <c r="MF4" s="135"/>
      <c r="MG4" s="135"/>
      <c r="MH4" s="135"/>
      <c r="MI4" s="135"/>
      <c r="MJ4" s="135"/>
      <c r="MK4" s="135"/>
      <c r="ML4" s="135"/>
      <c r="MM4" s="135"/>
      <c r="MN4" s="135"/>
      <c r="MO4" s="135"/>
      <c r="MP4" s="135"/>
      <c r="MQ4" s="135"/>
      <c r="MR4" s="135"/>
      <c r="MS4" s="135"/>
      <c r="MT4" s="135"/>
      <c r="MU4" s="135"/>
      <c r="MV4" s="135"/>
      <c r="MW4" s="135"/>
      <c r="MX4" s="135"/>
      <c r="MY4" s="135"/>
      <c r="MZ4" s="135"/>
      <c r="NA4" s="135"/>
      <c r="NB4" s="135"/>
      <c r="NC4" s="135"/>
      <c r="ND4" s="135"/>
      <c r="NE4" s="135"/>
      <c r="NF4" s="135"/>
      <c r="NG4" s="135"/>
      <c r="NH4" s="135"/>
      <c r="NI4" s="135"/>
      <c r="NJ4" s="135"/>
      <c r="NK4" s="135"/>
      <c r="NL4" s="135"/>
      <c r="NM4" s="135"/>
      <c r="NN4" s="135"/>
      <c r="NO4" s="135"/>
      <c r="NP4" s="135"/>
      <c r="NQ4" s="135"/>
      <c r="NR4" s="135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6" t="str">
        <f>データ!H6&amp;"　"&amp;データ!I6</f>
        <v>広島県広島市　富士見町駐車場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6"/>
      <c r="GH6" s="136"/>
      <c r="GI6" s="136"/>
      <c r="GJ6" s="136"/>
      <c r="GK6" s="136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25" t="s">
        <v>1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7"/>
      <c r="AQ7" s="125" t="s">
        <v>2</v>
      </c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7"/>
      <c r="CF7" s="125" t="s">
        <v>3</v>
      </c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7"/>
      <c r="DU7" s="137" t="s">
        <v>4</v>
      </c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7"/>
      <c r="EJ7" s="137"/>
      <c r="EK7" s="137"/>
      <c r="EL7" s="137"/>
      <c r="EM7" s="137"/>
      <c r="EN7" s="137"/>
      <c r="EO7" s="137"/>
      <c r="EP7" s="137"/>
      <c r="EQ7" s="137"/>
      <c r="ER7" s="137"/>
      <c r="ES7" s="137"/>
      <c r="ET7" s="137"/>
      <c r="EU7" s="137"/>
      <c r="EV7" s="137"/>
      <c r="EW7" s="137"/>
      <c r="EX7" s="137"/>
      <c r="EY7" s="137"/>
      <c r="EZ7" s="137"/>
      <c r="FA7" s="137"/>
      <c r="FB7" s="137"/>
      <c r="FC7" s="137"/>
      <c r="FD7" s="137"/>
      <c r="FE7" s="137"/>
      <c r="FF7" s="137"/>
      <c r="FG7" s="137"/>
      <c r="FH7" s="137"/>
      <c r="FI7" s="137"/>
      <c r="FJ7" s="128" t="s">
        <v>5</v>
      </c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8" t="s">
        <v>6</v>
      </c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 t="s">
        <v>7</v>
      </c>
      <c r="JR7" s="128"/>
      <c r="JS7" s="128"/>
      <c r="JT7" s="128"/>
      <c r="JU7" s="128"/>
      <c r="JV7" s="128"/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 t="s">
        <v>8</v>
      </c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3"/>
      <c r="ND7" s="138" t="s">
        <v>9</v>
      </c>
      <c r="NE7" s="139"/>
      <c r="NF7" s="139"/>
      <c r="NG7" s="139"/>
      <c r="NH7" s="139"/>
      <c r="NI7" s="139"/>
      <c r="NJ7" s="139"/>
      <c r="NK7" s="139"/>
      <c r="NL7" s="139"/>
      <c r="NM7" s="139"/>
      <c r="NN7" s="139"/>
      <c r="NO7" s="139"/>
      <c r="NP7" s="139"/>
      <c r="NQ7" s="140"/>
    </row>
    <row r="8" spans="1:382" ht="18.75" customHeight="1" x14ac:dyDescent="0.2">
      <c r="A8" s="2"/>
      <c r="B8" s="119" t="str">
        <f>データ!J7</f>
        <v>法非適用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1"/>
      <c r="AQ8" s="119" t="str">
        <f>データ!K7</f>
        <v>駐車場整備事業</v>
      </c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1"/>
      <c r="CF8" s="119" t="str">
        <f>データ!L7</f>
        <v>-</v>
      </c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1"/>
      <c r="DU8" s="106" t="str">
        <f>データ!M7</f>
        <v>Ａ３Ｂ２</v>
      </c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 t="str">
        <f>データ!N7</f>
        <v>非設置</v>
      </c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6" t="str">
        <f>データ!S7</f>
        <v>公共施設</v>
      </c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  <c r="IQ8" s="106"/>
      <c r="IR8" s="106"/>
      <c r="IS8" s="106"/>
      <c r="IT8" s="106"/>
      <c r="IU8" s="106"/>
      <c r="IV8" s="106"/>
      <c r="IW8" s="106"/>
      <c r="IX8" s="106"/>
      <c r="IY8" s="106"/>
      <c r="IZ8" s="106"/>
      <c r="JA8" s="106"/>
      <c r="JB8" s="106"/>
      <c r="JC8" s="106"/>
      <c r="JD8" s="106"/>
      <c r="JE8" s="106"/>
      <c r="JF8" s="106"/>
      <c r="JG8" s="106"/>
      <c r="JH8" s="106"/>
      <c r="JI8" s="106"/>
      <c r="JJ8" s="106"/>
      <c r="JK8" s="106"/>
      <c r="JL8" s="106"/>
      <c r="JM8" s="106"/>
      <c r="JN8" s="106"/>
      <c r="JO8" s="106"/>
      <c r="JP8" s="106"/>
      <c r="JQ8" s="106" t="str">
        <f>データ!T7</f>
        <v>無</v>
      </c>
      <c r="JR8" s="106"/>
      <c r="JS8" s="106"/>
      <c r="JT8" s="106"/>
      <c r="JU8" s="106"/>
      <c r="JV8" s="106"/>
      <c r="JW8" s="106"/>
      <c r="JX8" s="106"/>
      <c r="JY8" s="106"/>
      <c r="JZ8" s="106"/>
      <c r="KA8" s="106"/>
      <c r="KB8" s="106"/>
      <c r="KC8" s="106"/>
      <c r="KD8" s="106"/>
      <c r="KE8" s="106"/>
      <c r="KF8" s="106"/>
      <c r="KG8" s="106"/>
      <c r="KH8" s="106"/>
      <c r="KI8" s="106"/>
      <c r="KJ8" s="106"/>
      <c r="KK8" s="106"/>
      <c r="KL8" s="106"/>
      <c r="KM8" s="106"/>
      <c r="KN8" s="106"/>
      <c r="KO8" s="106"/>
      <c r="KP8" s="106"/>
      <c r="KQ8" s="106"/>
      <c r="KR8" s="106"/>
      <c r="KS8" s="106"/>
      <c r="KT8" s="106"/>
      <c r="KU8" s="106"/>
      <c r="KV8" s="106"/>
      <c r="KW8" s="106"/>
      <c r="KX8" s="106"/>
      <c r="KY8" s="106"/>
      <c r="KZ8" s="106"/>
      <c r="LA8" s="106"/>
      <c r="LB8" s="106"/>
      <c r="LC8" s="106"/>
      <c r="LD8" s="106"/>
      <c r="LE8" s="106"/>
      <c r="LF8" s="106"/>
      <c r="LG8" s="106"/>
      <c r="LH8" s="106"/>
      <c r="LI8" s="106"/>
      <c r="LJ8" s="122">
        <f>データ!U7</f>
        <v>885</v>
      </c>
      <c r="LK8" s="122"/>
      <c r="LL8" s="122"/>
      <c r="LM8" s="122"/>
      <c r="LN8" s="122"/>
      <c r="LO8" s="122"/>
      <c r="LP8" s="122"/>
      <c r="LQ8" s="122"/>
      <c r="LR8" s="122"/>
      <c r="LS8" s="122"/>
      <c r="LT8" s="122"/>
      <c r="LU8" s="122"/>
      <c r="LV8" s="122"/>
      <c r="LW8" s="122"/>
      <c r="LX8" s="122"/>
      <c r="LY8" s="122"/>
      <c r="LZ8" s="122"/>
      <c r="MA8" s="122"/>
      <c r="MB8" s="122"/>
      <c r="MC8" s="122"/>
      <c r="MD8" s="122"/>
      <c r="ME8" s="122"/>
      <c r="MF8" s="122"/>
      <c r="MG8" s="122"/>
      <c r="MH8" s="122"/>
      <c r="MI8" s="122"/>
      <c r="MJ8" s="122"/>
      <c r="MK8" s="122"/>
      <c r="ML8" s="122"/>
      <c r="MM8" s="122"/>
      <c r="MN8" s="122"/>
      <c r="MO8" s="122"/>
      <c r="MP8" s="122"/>
      <c r="MQ8" s="122"/>
      <c r="MR8" s="122"/>
      <c r="MS8" s="122"/>
      <c r="MT8" s="122"/>
      <c r="MU8" s="122"/>
      <c r="MV8" s="122"/>
      <c r="MW8" s="122"/>
      <c r="MX8" s="122"/>
      <c r="MY8" s="122"/>
      <c r="MZ8" s="122"/>
      <c r="NA8" s="122"/>
      <c r="NB8" s="122"/>
      <c r="NC8" s="3"/>
      <c r="ND8" s="133" t="s">
        <v>10</v>
      </c>
      <c r="NE8" s="134"/>
      <c r="NF8" s="123" t="s">
        <v>11</v>
      </c>
      <c r="NG8" s="123"/>
      <c r="NH8" s="123"/>
      <c r="NI8" s="123"/>
      <c r="NJ8" s="123"/>
      <c r="NK8" s="123"/>
      <c r="NL8" s="123"/>
      <c r="NM8" s="123"/>
      <c r="NN8" s="123"/>
      <c r="NO8" s="123"/>
      <c r="NP8" s="123"/>
      <c r="NQ8" s="124"/>
    </row>
    <row r="9" spans="1:382" ht="18.75" customHeight="1" x14ac:dyDescent="0.2">
      <c r="A9" s="2"/>
      <c r="B9" s="125" t="s">
        <v>12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7"/>
      <c r="AQ9" s="125" t="s">
        <v>13</v>
      </c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7"/>
      <c r="CF9" s="125" t="s">
        <v>14</v>
      </c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7"/>
      <c r="DU9" s="128" t="s">
        <v>15</v>
      </c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8" t="s">
        <v>16</v>
      </c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 t="s">
        <v>17</v>
      </c>
      <c r="JR9" s="128"/>
      <c r="JS9" s="128"/>
      <c r="JT9" s="128"/>
      <c r="JU9" s="128"/>
      <c r="JV9" s="128"/>
      <c r="JW9" s="128"/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 t="s">
        <v>18</v>
      </c>
      <c r="LK9" s="128"/>
      <c r="LL9" s="128"/>
      <c r="LM9" s="128"/>
      <c r="LN9" s="128"/>
      <c r="LO9" s="128"/>
      <c r="LP9" s="128"/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3"/>
      <c r="ND9" s="129" t="s">
        <v>19</v>
      </c>
      <c r="NE9" s="130"/>
      <c r="NF9" s="131" t="s">
        <v>20</v>
      </c>
      <c r="NG9" s="131"/>
      <c r="NH9" s="131"/>
      <c r="NI9" s="131"/>
      <c r="NJ9" s="131"/>
      <c r="NK9" s="131"/>
      <c r="NL9" s="131"/>
      <c r="NM9" s="131"/>
      <c r="NN9" s="131"/>
      <c r="NO9" s="131"/>
      <c r="NP9" s="131"/>
      <c r="NQ9" s="132"/>
    </row>
    <row r="10" spans="1:382" ht="18.75" customHeight="1" x14ac:dyDescent="0.2">
      <c r="A10" s="2"/>
      <c r="B10" s="113" t="str">
        <f>データ!O7</f>
        <v>該当数値なし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5"/>
      <c r="AQ10" s="116" t="s">
        <v>112</v>
      </c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8"/>
      <c r="CF10" s="119" t="str">
        <f>データ!Q7</f>
        <v>広場式</v>
      </c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1"/>
      <c r="DU10" s="122">
        <f>データ!R7</f>
        <v>52</v>
      </c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22">
        <f>データ!V7</f>
        <v>94</v>
      </c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K10" s="122"/>
      <c r="IL10" s="122"/>
      <c r="IM10" s="122"/>
      <c r="IN10" s="122"/>
      <c r="IO10" s="122"/>
      <c r="IP10" s="122"/>
      <c r="IQ10" s="122"/>
      <c r="IR10" s="122"/>
      <c r="IS10" s="122"/>
      <c r="IT10" s="122"/>
      <c r="IU10" s="122"/>
      <c r="IV10" s="122"/>
      <c r="IW10" s="122"/>
      <c r="IX10" s="122"/>
      <c r="IY10" s="122"/>
      <c r="IZ10" s="122"/>
      <c r="JA10" s="122"/>
      <c r="JB10" s="122"/>
      <c r="JC10" s="122"/>
      <c r="JD10" s="122"/>
      <c r="JE10" s="122"/>
      <c r="JF10" s="122"/>
      <c r="JG10" s="122"/>
      <c r="JH10" s="122"/>
      <c r="JI10" s="122"/>
      <c r="JJ10" s="122"/>
      <c r="JK10" s="122"/>
      <c r="JL10" s="122"/>
      <c r="JM10" s="122"/>
      <c r="JN10" s="122"/>
      <c r="JO10" s="122"/>
      <c r="JP10" s="122"/>
      <c r="JQ10" s="122">
        <f>データ!W7</f>
        <v>334</v>
      </c>
      <c r="JR10" s="122"/>
      <c r="JS10" s="122"/>
      <c r="JT10" s="122"/>
      <c r="JU10" s="122"/>
      <c r="JV10" s="122"/>
      <c r="JW10" s="122"/>
      <c r="JX10" s="122"/>
      <c r="JY10" s="122"/>
      <c r="JZ10" s="122"/>
      <c r="KA10" s="122"/>
      <c r="KB10" s="122"/>
      <c r="KC10" s="122"/>
      <c r="KD10" s="122"/>
      <c r="KE10" s="122"/>
      <c r="KF10" s="122"/>
      <c r="KG10" s="122"/>
      <c r="KH10" s="122"/>
      <c r="KI10" s="122"/>
      <c r="KJ10" s="122"/>
      <c r="KK10" s="122"/>
      <c r="KL10" s="122"/>
      <c r="KM10" s="122"/>
      <c r="KN10" s="122"/>
      <c r="KO10" s="122"/>
      <c r="KP10" s="122"/>
      <c r="KQ10" s="122"/>
      <c r="KR10" s="122"/>
      <c r="KS10" s="122"/>
      <c r="KT10" s="122"/>
      <c r="KU10" s="122"/>
      <c r="KV10" s="122"/>
      <c r="KW10" s="122"/>
      <c r="KX10" s="122"/>
      <c r="KY10" s="122"/>
      <c r="KZ10" s="122"/>
      <c r="LA10" s="122"/>
      <c r="LB10" s="122"/>
      <c r="LC10" s="122"/>
      <c r="LD10" s="122"/>
      <c r="LE10" s="122"/>
      <c r="LF10" s="122"/>
      <c r="LG10" s="122"/>
      <c r="LH10" s="122"/>
      <c r="LI10" s="122"/>
      <c r="LJ10" s="106" t="str">
        <f>データ!X7</f>
        <v>利用料金制</v>
      </c>
      <c r="LK10" s="106"/>
      <c r="LL10" s="106"/>
      <c r="LM10" s="106"/>
      <c r="LN10" s="106"/>
      <c r="LO10" s="106"/>
      <c r="LP10" s="106"/>
      <c r="LQ10" s="106"/>
      <c r="LR10" s="106"/>
      <c r="LS10" s="106"/>
      <c r="LT10" s="106"/>
      <c r="LU10" s="106"/>
      <c r="LV10" s="106"/>
      <c r="LW10" s="106"/>
      <c r="LX10" s="106"/>
      <c r="LY10" s="106"/>
      <c r="LZ10" s="106"/>
      <c r="MA10" s="106"/>
      <c r="MB10" s="106"/>
      <c r="MC10" s="106"/>
      <c r="MD10" s="106"/>
      <c r="ME10" s="106"/>
      <c r="MF10" s="106"/>
      <c r="MG10" s="106"/>
      <c r="MH10" s="106"/>
      <c r="MI10" s="106"/>
      <c r="MJ10" s="106"/>
      <c r="MK10" s="106"/>
      <c r="ML10" s="106"/>
      <c r="MM10" s="106"/>
      <c r="MN10" s="106"/>
      <c r="MO10" s="106"/>
      <c r="MP10" s="106"/>
      <c r="MQ10" s="106"/>
      <c r="MR10" s="106"/>
      <c r="MS10" s="106"/>
      <c r="MT10" s="106"/>
      <c r="MU10" s="106"/>
      <c r="MV10" s="106"/>
      <c r="MW10" s="106"/>
      <c r="MX10" s="106"/>
      <c r="MY10" s="106"/>
      <c r="MZ10" s="106"/>
      <c r="NA10" s="106"/>
      <c r="NB10" s="106"/>
      <c r="NC10" s="2"/>
      <c r="ND10" s="107" t="s">
        <v>21</v>
      </c>
      <c r="NE10" s="108"/>
      <c r="NF10" s="109" t="s">
        <v>22</v>
      </c>
      <c r="NG10" s="109"/>
      <c r="NH10" s="109"/>
      <c r="NI10" s="109"/>
      <c r="NJ10" s="109"/>
      <c r="NK10" s="109"/>
      <c r="NL10" s="109"/>
      <c r="NM10" s="109"/>
      <c r="NN10" s="109"/>
      <c r="NO10" s="109"/>
      <c r="NP10" s="109"/>
      <c r="NQ10" s="110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11" t="s">
        <v>23</v>
      </c>
      <c r="NE11" s="111"/>
      <c r="NF11" s="111"/>
      <c r="NG11" s="111"/>
      <c r="NH11" s="111"/>
      <c r="NI11" s="111"/>
      <c r="NJ11" s="111"/>
      <c r="NK11" s="111"/>
      <c r="NL11" s="111"/>
      <c r="NM11" s="111"/>
      <c r="NN11" s="111"/>
      <c r="NO11" s="111"/>
      <c r="NP11" s="111"/>
      <c r="NQ11" s="111"/>
      <c r="NR11" s="111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11"/>
      <c r="NE12" s="111"/>
      <c r="NF12" s="111"/>
      <c r="NG12" s="111"/>
      <c r="NH12" s="111"/>
      <c r="NI12" s="111"/>
      <c r="NJ12" s="111"/>
      <c r="NK12" s="111"/>
      <c r="NL12" s="111"/>
      <c r="NM12" s="111"/>
      <c r="NN12" s="111"/>
      <c r="NO12" s="111"/>
      <c r="NP12" s="111"/>
      <c r="NQ12" s="111"/>
      <c r="NR12" s="111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2"/>
      <c r="NE13" s="112"/>
      <c r="NF13" s="112"/>
      <c r="NG13" s="112"/>
      <c r="NH13" s="112"/>
      <c r="NI13" s="112"/>
      <c r="NJ13" s="112"/>
      <c r="NK13" s="112"/>
      <c r="NL13" s="112"/>
      <c r="NM13" s="112"/>
      <c r="NN13" s="112"/>
      <c r="NO13" s="112"/>
      <c r="NP13" s="112"/>
      <c r="NQ13" s="112"/>
      <c r="NR13" s="112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100" t="s">
        <v>122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H30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R01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R02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R03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R04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H30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R01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R02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R03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R04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H30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R01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R02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R03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R04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289.5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298.60000000000002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306.3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398.5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389.1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255.3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253.2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194.7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209.6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230.9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465.2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1736.5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3200.8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274.39999999999998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972.8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9.6999999999999993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1.3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4.8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3.3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1.6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159.69999999999999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159.6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128.5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138.1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152.4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125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123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H30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R01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R02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R03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R04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H30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R01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R02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R03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R04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H30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R01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R02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R03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R04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65.5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66.5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67.400000000000006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74.900000000000006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74.400000000000006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31131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31243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30554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38859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39507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14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4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98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13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2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33.700000000000003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28.9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-56.4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16.899999999999999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26.4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6546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8262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1059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2866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4637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124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H30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R01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R02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R03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R04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254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H30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R02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R03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R04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H30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R01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R02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R03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R04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111.3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97.4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95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51.7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51.5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764.6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72.599999999999994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50.4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J3w0TG3/BmnR6+Jzy7PYVBM9AdmAp1bTsGCJw/KC+3ug8Hhj0ZUqNn4NRQ33m47qTodJflshmlkkq9dSLhaZ3w==" saltValue="gShUWZsrwzAO+DqfG7RCsA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44" t="s">
        <v>58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63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64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65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66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67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68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69</v>
      </c>
      <c r="CN4" s="150" t="s">
        <v>70</v>
      </c>
      <c r="CO4" s="141" t="s">
        <v>71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72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73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90</v>
      </c>
      <c r="AL5" s="47" t="s">
        <v>91</v>
      </c>
      <c r="AM5" s="47" t="s">
        <v>92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90</v>
      </c>
      <c r="AW5" s="47" t="s">
        <v>91</v>
      </c>
      <c r="AX5" s="47" t="s">
        <v>92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90</v>
      </c>
      <c r="BH5" s="47" t="s">
        <v>91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90</v>
      </c>
      <c r="BS5" s="47" t="s">
        <v>91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90</v>
      </c>
      <c r="CD5" s="47" t="s">
        <v>91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51"/>
      <c r="CN5" s="151"/>
      <c r="CO5" s="47" t="s">
        <v>89</v>
      </c>
      <c r="CP5" s="47" t="s">
        <v>90</v>
      </c>
      <c r="CQ5" s="47" t="s">
        <v>91</v>
      </c>
      <c r="CR5" s="47" t="s">
        <v>92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91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91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100</v>
      </c>
      <c r="B6" s="48">
        <f>B8</f>
        <v>2022</v>
      </c>
      <c r="C6" s="48">
        <f t="shared" ref="C6:X6" si="1">C8</f>
        <v>341002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7</v>
      </c>
      <c r="H6" s="48" t="str">
        <f>SUBSTITUTE(H8,"　","")</f>
        <v>広島県広島市</v>
      </c>
      <c r="I6" s="48" t="str">
        <f t="shared" si="1"/>
        <v>富士見町駐車場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52</v>
      </c>
      <c r="S6" s="50" t="str">
        <f t="shared" si="1"/>
        <v>公共施設</v>
      </c>
      <c r="T6" s="50" t="str">
        <f t="shared" si="1"/>
        <v>無</v>
      </c>
      <c r="U6" s="51">
        <f t="shared" si="1"/>
        <v>885</v>
      </c>
      <c r="V6" s="51">
        <f t="shared" si="1"/>
        <v>94</v>
      </c>
      <c r="W6" s="51">
        <f t="shared" si="1"/>
        <v>334</v>
      </c>
      <c r="X6" s="50" t="str">
        <f t="shared" si="1"/>
        <v>利用料金制</v>
      </c>
      <c r="Y6" s="52">
        <f>IF(Y8="-",NA(),Y8)</f>
        <v>289.5</v>
      </c>
      <c r="Z6" s="52">
        <f t="shared" ref="Z6:AH6" si="2">IF(Z8="-",NA(),Z8)</f>
        <v>298.60000000000002</v>
      </c>
      <c r="AA6" s="52">
        <f t="shared" si="2"/>
        <v>306.3</v>
      </c>
      <c r="AB6" s="52">
        <f t="shared" si="2"/>
        <v>398.5</v>
      </c>
      <c r="AC6" s="52">
        <f t="shared" si="2"/>
        <v>389.1</v>
      </c>
      <c r="AD6" s="52">
        <f t="shared" si="2"/>
        <v>465.2</v>
      </c>
      <c r="AE6" s="52">
        <f t="shared" si="2"/>
        <v>1736.5</v>
      </c>
      <c r="AF6" s="52">
        <f t="shared" si="2"/>
        <v>3200.8</v>
      </c>
      <c r="AG6" s="52">
        <f t="shared" si="2"/>
        <v>274.39999999999998</v>
      </c>
      <c r="AH6" s="52">
        <f t="shared" si="2"/>
        <v>972.8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9.6999999999999993</v>
      </c>
      <c r="AP6" s="52">
        <f t="shared" si="3"/>
        <v>1.3</v>
      </c>
      <c r="AQ6" s="52">
        <f t="shared" si="3"/>
        <v>4.8</v>
      </c>
      <c r="AR6" s="52">
        <f t="shared" si="3"/>
        <v>3.3</v>
      </c>
      <c r="AS6" s="52">
        <f t="shared" si="3"/>
        <v>1.6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14</v>
      </c>
      <c r="BA6" s="53">
        <f t="shared" si="4"/>
        <v>4</v>
      </c>
      <c r="BB6" s="53">
        <f t="shared" si="4"/>
        <v>98</v>
      </c>
      <c r="BC6" s="53">
        <f t="shared" si="4"/>
        <v>13</v>
      </c>
      <c r="BD6" s="53">
        <f t="shared" si="4"/>
        <v>2</v>
      </c>
      <c r="BE6" s="51" t="str">
        <f>IF(BE8="-","",IF(BE8="-","【-】","【"&amp;SUBSTITUTE(TEXT(BE8,"#,##0"),"-","△")&amp;"】"))</f>
        <v>【33】</v>
      </c>
      <c r="BF6" s="52">
        <f>IF(BF8="-",NA(),BF8)</f>
        <v>65.5</v>
      </c>
      <c r="BG6" s="52">
        <f t="shared" ref="BG6:BO6" si="5">IF(BG8="-",NA(),BG8)</f>
        <v>66.5</v>
      </c>
      <c r="BH6" s="52">
        <f t="shared" si="5"/>
        <v>67.400000000000006</v>
      </c>
      <c r="BI6" s="52">
        <f t="shared" si="5"/>
        <v>74.900000000000006</v>
      </c>
      <c r="BJ6" s="52">
        <f t="shared" si="5"/>
        <v>74.400000000000006</v>
      </c>
      <c r="BK6" s="52">
        <f t="shared" si="5"/>
        <v>33.700000000000003</v>
      </c>
      <c r="BL6" s="52">
        <f t="shared" si="5"/>
        <v>28.9</v>
      </c>
      <c r="BM6" s="52">
        <f t="shared" si="5"/>
        <v>-56.4</v>
      </c>
      <c r="BN6" s="52">
        <f t="shared" si="5"/>
        <v>16.899999999999999</v>
      </c>
      <c r="BO6" s="52">
        <f t="shared" si="5"/>
        <v>26.4</v>
      </c>
      <c r="BP6" s="49" t="str">
        <f>IF(BP8="-","",IF(BP8="-","【-】","【"&amp;SUBSTITUTE(TEXT(BP8,"#,##0.0"),"-","△")&amp;"】"))</f>
        <v>【12.8】</v>
      </c>
      <c r="BQ6" s="53">
        <f>IF(BQ8="-",NA(),BQ8)</f>
        <v>31131</v>
      </c>
      <c r="BR6" s="53">
        <f t="shared" ref="BR6:BZ6" si="6">IF(BR8="-",NA(),BR8)</f>
        <v>31243</v>
      </c>
      <c r="BS6" s="53">
        <f t="shared" si="6"/>
        <v>30554</v>
      </c>
      <c r="BT6" s="53">
        <f t="shared" si="6"/>
        <v>38859</v>
      </c>
      <c r="BU6" s="53">
        <f t="shared" si="6"/>
        <v>39507</v>
      </c>
      <c r="BV6" s="53">
        <f t="shared" si="6"/>
        <v>6546</v>
      </c>
      <c r="BW6" s="53">
        <f t="shared" si="6"/>
        <v>8262</v>
      </c>
      <c r="BX6" s="53">
        <f t="shared" si="6"/>
        <v>1059</v>
      </c>
      <c r="BY6" s="53">
        <f t="shared" si="6"/>
        <v>2866</v>
      </c>
      <c r="BZ6" s="53">
        <f t="shared" si="6"/>
        <v>4637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101</v>
      </c>
      <c r="CM6" s="51">
        <f t="shared" ref="CM6:CN6" si="7">CM8</f>
        <v>0</v>
      </c>
      <c r="CN6" s="51">
        <f t="shared" si="7"/>
        <v>254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101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111.3</v>
      </c>
      <c r="DC6" s="52">
        <f t="shared" si="8"/>
        <v>97.4</v>
      </c>
      <c r="DD6" s="52">
        <f t="shared" si="8"/>
        <v>95</v>
      </c>
      <c r="DE6" s="52">
        <f t="shared" si="8"/>
        <v>51.7</v>
      </c>
      <c r="DF6" s="52">
        <f t="shared" si="8"/>
        <v>51.5</v>
      </c>
      <c r="DG6" s="52">
        <f t="shared" si="8"/>
        <v>764.6</v>
      </c>
      <c r="DH6" s="52">
        <f t="shared" si="8"/>
        <v>72.599999999999994</v>
      </c>
      <c r="DI6" s="52">
        <f t="shared" si="8"/>
        <v>50.4</v>
      </c>
      <c r="DJ6" s="49" t="str">
        <f>IF(DJ8="-","",IF(DJ8="-","【-】","【"&amp;SUBSTITUTE(TEXT(DJ8,"#,##0.0"),"-","△")&amp;"】"))</f>
        <v>【72.2】</v>
      </c>
      <c r="DK6" s="52">
        <f>IF(DK8="-",NA(),DK8)</f>
        <v>255.3</v>
      </c>
      <c r="DL6" s="52">
        <f t="shared" ref="DL6:DT6" si="9">IF(DL8="-",NA(),DL8)</f>
        <v>253.2</v>
      </c>
      <c r="DM6" s="52">
        <f t="shared" si="9"/>
        <v>194.7</v>
      </c>
      <c r="DN6" s="52">
        <f t="shared" si="9"/>
        <v>209.6</v>
      </c>
      <c r="DO6" s="52">
        <f t="shared" si="9"/>
        <v>230.9</v>
      </c>
      <c r="DP6" s="52">
        <f t="shared" si="9"/>
        <v>159.69999999999999</v>
      </c>
      <c r="DQ6" s="52">
        <f t="shared" si="9"/>
        <v>159.6</v>
      </c>
      <c r="DR6" s="52">
        <f t="shared" si="9"/>
        <v>128.5</v>
      </c>
      <c r="DS6" s="52">
        <f t="shared" si="9"/>
        <v>138.1</v>
      </c>
      <c r="DT6" s="52">
        <f t="shared" si="9"/>
        <v>152.4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2">
      <c r="A7" s="37" t="s">
        <v>102</v>
      </c>
      <c r="B7" s="48">
        <f t="shared" ref="B7:X7" si="10">B8</f>
        <v>2022</v>
      </c>
      <c r="C7" s="48">
        <f t="shared" si="10"/>
        <v>341002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7</v>
      </c>
      <c r="H7" s="48" t="str">
        <f t="shared" si="10"/>
        <v>広島県　広島市</v>
      </c>
      <c r="I7" s="48" t="str">
        <f t="shared" si="10"/>
        <v>富士見町駐車場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52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885</v>
      </c>
      <c r="V7" s="51">
        <f t="shared" si="10"/>
        <v>94</v>
      </c>
      <c r="W7" s="51">
        <f t="shared" si="10"/>
        <v>334</v>
      </c>
      <c r="X7" s="50" t="str">
        <f t="shared" si="10"/>
        <v>利用料金制</v>
      </c>
      <c r="Y7" s="52">
        <f>Y8</f>
        <v>289.5</v>
      </c>
      <c r="Z7" s="52">
        <f t="shared" ref="Z7:AH7" si="11">Z8</f>
        <v>298.60000000000002</v>
      </c>
      <c r="AA7" s="52">
        <f t="shared" si="11"/>
        <v>306.3</v>
      </c>
      <c r="AB7" s="52">
        <f t="shared" si="11"/>
        <v>398.5</v>
      </c>
      <c r="AC7" s="52">
        <f t="shared" si="11"/>
        <v>389.1</v>
      </c>
      <c r="AD7" s="52">
        <f t="shared" si="11"/>
        <v>465.2</v>
      </c>
      <c r="AE7" s="52">
        <f t="shared" si="11"/>
        <v>1736.5</v>
      </c>
      <c r="AF7" s="52">
        <f t="shared" si="11"/>
        <v>3200.8</v>
      </c>
      <c r="AG7" s="52">
        <f t="shared" si="11"/>
        <v>274.39999999999998</v>
      </c>
      <c r="AH7" s="52">
        <f t="shared" si="11"/>
        <v>972.8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9.6999999999999993</v>
      </c>
      <c r="AP7" s="52">
        <f t="shared" si="12"/>
        <v>1.3</v>
      </c>
      <c r="AQ7" s="52">
        <f t="shared" si="12"/>
        <v>4.8</v>
      </c>
      <c r="AR7" s="52">
        <f t="shared" si="12"/>
        <v>3.3</v>
      </c>
      <c r="AS7" s="52">
        <f t="shared" si="12"/>
        <v>1.6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14</v>
      </c>
      <c r="BA7" s="53">
        <f t="shared" si="13"/>
        <v>4</v>
      </c>
      <c r="BB7" s="53">
        <f t="shared" si="13"/>
        <v>98</v>
      </c>
      <c r="BC7" s="53">
        <f t="shared" si="13"/>
        <v>13</v>
      </c>
      <c r="BD7" s="53">
        <f t="shared" si="13"/>
        <v>2</v>
      </c>
      <c r="BE7" s="51"/>
      <c r="BF7" s="52">
        <f>BF8</f>
        <v>65.5</v>
      </c>
      <c r="BG7" s="52">
        <f t="shared" ref="BG7:BO7" si="14">BG8</f>
        <v>66.5</v>
      </c>
      <c r="BH7" s="52">
        <f t="shared" si="14"/>
        <v>67.400000000000006</v>
      </c>
      <c r="BI7" s="52">
        <f t="shared" si="14"/>
        <v>74.900000000000006</v>
      </c>
      <c r="BJ7" s="52">
        <f t="shared" si="14"/>
        <v>74.400000000000006</v>
      </c>
      <c r="BK7" s="52">
        <f t="shared" si="14"/>
        <v>33.700000000000003</v>
      </c>
      <c r="BL7" s="52">
        <f t="shared" si="14"/>
        <v>28.9</v>
      </c>
      <c r="BM7" s="52">
        <f t="shared" si="14"/>
        <v>-56.4</v>
      </c>
      <c r="BN7" s="52">
        <f t="shared" si="14"/>
        <v>16.899999999999999</v>
      </c>
      <c r="BO7" s="52">
        <f t="shared" si="14"/>
        <v>26.4</v>
      </c>
      <c r="BP7" s="49"/>
      <c r="BQ7" s="53">
        <f>BQ8</f>
        <v>31131</v>
      </c>
      <c r="BR7" s="53">
        <f t="shared" ref="BR7:BZ7" si="15">BR8</f>
        <v>31243</v>
      </c>
      <c r="BS7" s="53">
        <f t="shared" si="15"/>
        <v>30554</v>
      </c>
      <c r="BT7" s="53">
        <f t="shared" si="15"/>
        <v>38859</v>
      </c>
      <c r="BU7" s="53">
        <f t="shared" si="15"/>
        <v>39507</v>
      </c>
      <c r="BV7" s="53">
        <f t="shared" si="15"/>
        <v>6546</v>
      </c>
      <c r="BW7" s="53">
        <f t="shared" si="15"/>
        <v>8262</v>
      </c>
      <c r="BX7" s="53">
        <f t="shared" si="15"/>
        <v>1059</v>
      </c>
      <c r="BY7" s="53">
        <f t="shared" si="15"/>
        <v>2866</v>
      </c>
      <c r="BZ7" s="53">
        <f t="shared" si="15"/>
        <v>4637</v>
      </c>
      <c r="CA7" s="51"/>
      <c r="CB7" s="52" t="s">
        <v>103</v>
      </c>
      <c r="CC7" s="52" t="s">
        <v>103</v>
      </c>
      <c r="CD7" s="52" t="s">
        <v>103</v>
      </c>
      <c r="CE7" s="52" t="s">
        <v>103</v>
      </c>
      <c r="CF7" s="52" t="s">
        <v>103</v>
      </c>
      <c r="CG7" s="52" t="s">
        <v>103</v>
      </c>
      <c r="CH7" s="52" t="s">
        <v>103</v>
      </c>
      <c r="CI7" s="52" t="s">
        <v>103</v>
      </c>
      <c r="CJ7" s="52" t="s">
        <v>103</v>
      </c>
      <c r="CK7" s="52" t="s">
        <v>101</v>
      </c>
      <c r="CL7" s="49"/>
      <c r="CM7" s="51">
        <f>CM8</f>
        <v>0</v>
      </c>
      <c r="CN7" s="51">
        <f>CN8</f>
        <v>254</v>
      </c>
      <c r="CO7" s="52" t="s">
        <v>103</v>
      </c>
      <c r="CP7" s="52" t="s">
        <v>103</v>
      </c>
      <c r="CQ7" s="52" t="s">
        <v>103</v>
      </c>
      <c r="CR7" s="52" t="s">
        <v>103</v>
      </c>
      <c r="CS7" s="52" t="s">
        <v>103</v>
      </c>
      <c r="CT7" s="52" t="s">
        <v>103</v>
      </c>
      <c r="CU7" s="52" t="s">
        <v>103</v>
      </c>
      <c r="CV7" s="52" t="s">
        <v>103</v>
      </c>
      <c r="CW7" s="52" t="s">
        <v>103</v>
      </c>
      <c r="CX7" s="52" t="s">
        <v>101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111.3</v>
      </c>
      <c r="DC7" s="52">
        <f t="shared" si="16"/>
        <v>97.4</v>
      </c>
      <c r="DD7" s="52">
        <f t="shared" si="16"/>
        <v>95</v>
      </c>
      <c r="DE7" s="52">
        <f t="shared" si="16"/>
        <v>51.7</v>
      </c>
      <c r="DF7" s="52">
        <f t="shared" si="16"/>
        <v>51.5</v>
      </c>
      <c r="DG7" s="52">
        <f t="shared" si="16"/>
        <v>764.6</v>
      </c>
      <c r="DH7" s="52">
        <f t="shared" si="16"/>
        <v>72.599999999999994</v>
      </c>
      <c r="DI7" s="52">
        <f t="shared" si="16"/>
        <v>50.4</v>
      </c>
      <c r="DJ7" s="49"/>
      <c r="DK7" s="52">
        <f>DK8</f>
        <v>255.3</v>
      </c>
      <c r="DL7" s="52">
        <f t="shared" ref="DL7:DT7" si="17">DL8</f>
        <v>253.2</v>
      </c>
      <c r="DM7" s="52">
        <f t="shared" si="17"/>
        <v>194.7</v>
      </c>
      <c r="DN7" s="52">
        <f t="shared" si="17"/>
        <v>209.6</v>
      </c>
      <c r="DO7" s="52">
        <f t="shared" si="17"/>
        <v>230.9</v>
      </c>
      <c r="DP7" s="52">
        <f t="shared" si="17"/>
        <v>159.69999999999999</v>
      </c>
      <c r="DQ7" s="52">
        <f t="shared" si="17"/>
        <v>159.6</v>
      </c>
      <c r="DR7" s="52">
        <f t="shared" si="17"/>
        <v>128.5</v>
      </c>
      <c r="DS7" s="52">
        <f t="shared" si="17"/>
        <v>138.1</v>
      </c>
      <c r="DT7" s="52">
        <f t="shared" si="17"/>
        <v>152.4</v>
      </c>
      <c r="DU7" s="49"/>
    </row>
    <row r="8" spans="1:125" s="54" customFormat="1" x14ac:dyDescent="0.2">
      <c r="A8" s="37"/>
      <c r="B8" s="55">
        <v>2022</v>
      </c>
      <c r="C8" s="55">
        <v>341002</v>
      </c>
      <c r="D8" s="55">
        <v>47</v>
      </c>
      <c r="E8" s="55">
        <v>14</v>
      </c>
      <c r="F8" s="55">
        <v>0</v>
      </c>
      <c r="G8" s="55">
        <v>7</v>
      </c>
      <c r="H8" s="55" t="s">
        <v>104</v>
      </c>
      <c r="I8" s="55" t="s">
        <v>105</v>
      </c>
      <c r="J8" s="55" t="s">
        <v>106</v>
      </c>
      <c r="K8" s="55" t="s">
        <v>107</v>
      </c>
      <c r="L8" s="55" t="s">
        <v>108</v>
      </c>
      <c r="M8" s="55" t="s">
        <v>109</v>
      </c>
      <c r="N8" s="55" t="s">
        <v>110</v>
      </c>
      <c r="O8" s="56" t="s">
        <v>111</v>
      </c>
      <c r="P8" s="57" t="s">
        <v>112</v>
      </c>
      <c r="Q8" s="57" t="s">
        <v>113</v>
      </c>
      <c r="R8" s="58">
        <v>52</v>
      </c>
      <c r="S8" s="57" t="s">
        <v>114</v>
      </c>
      <c r="T8" s="57" t="s">
        <v>115</v>
      </c>
      <c r="U8" s="58">
        <v>885</v>
      </c>
      <c r="V8" s="58">
        <v>94</v>
      </c>
      <c r="W8" s="58">
        <v>334</v>
      </c>
      <c r="X8" s="57" t="s">
        <v>116</v>
      </c>
      <c r="Y8" s="59">
        <v>289.5</v>
      </c>
      <c r="Z8" s="59">
        <v>298.60000000000002</v>
      </c>
      <c r="AA8" s="59">
        <v>306.3</v>
      </c>
      <c r="AB8" s="59">
        <v>398.5</v>
      </c>
      <c r="AC8" s="59">
        <v>389.1</v>
      </c>
      <c r="AD8" s="59">
        <v>465.2</v>
      </c>
      <c r="AE8" s="59">
        <v>1736.5</v>
      </c>
      <c r="AF8" s="59">
        <v>3200.8</v>
      </c>
      <c r="AG8" s="59">
        <v>274.39999999999998</v>
      </c>
      <c r="AH8" s="59">
        <v>972.8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9.6999999999999993</v>
      </c>
      <c r="AP8" s="59">
        <v>1.3</v>
      </c>
      <c r="AQ8" s="59">
        <v>4.8</v>
      </c>
      <c r="AR8" s="59">
        <v>3.3</v>
      </c>
      <c r="AS8" s="59">
        <v>1.6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14</v>
      </c>
      <c r="BA8" s="60">
        <v>4</v>
      </c>
      <c r="BB8" s="60">
        <v>98</v>
      </c>
      <c r="BC8" s="60">
        <v>13</v>
      </c>
      <c r="BD8" s="60">
        <v>2</v>
      </c>
      <c r="BE8" s="60">
        <v>33</v>
      </c>
      <c r="BF8" s="59">
        <v>65.5</v>
      </c>
      <c r="BG8" s="59">
        <v>66.5</v>
      </c>
      <c r="BH8" s="59">
        <v>67.400000000000006</v>
      </c>
      <c r="BI8" s="59">
        <v>74.900000000000006</v>
      </c>
      <c r="BJ8" s="59">
        <v>74.400000000000006</v>
      </c>
      <c r="BK8" s="59">
        <v>33.700000000000003</v>
      </c>
      <c r="BL8" s="59">
        <v>28.9</v>
      </c>
      <c r="BM8" s="59">
        <v>-56.4</v>
      </c>
      <c r="BN8" s="59">
        <v>16.899999999999999</v>
      </c>
      <c r="BO8" s="59">
        <v>26.4</v>
      </c>
      <c r="BP8" s="56">
        <v>12.8</v>
      </c>
      <c r="BQ8" s="60">
        <v>31131</v>
      </c>
      <c r="BR8" s="60">
        <v>31243</v>
      </c>
      <c r="BS8" s="60">
        <v>30554</v>
      </c>
      <c r="BT8" s="61">
        <v>38859</v>
      </c>
      <c r="BU8" s="61">
        <v>39507</v>
      </c>
      <c r="BV8" s="60">
        <v>6546</v>
      </c>
      <c r="BW8" s="60">
        <v>8262</v>
      </c>
      <c r="BX8" s="60">
        <v>1059</v>
      </c>
      <c r="BY8" s="60">
        <v>2866</v>
      </c>
      <c r="BZ8" s="60">
        <v>4637</v>
      </c>
      <c r="CA8" s="58">
        <v>10556</v>
      </c>
      <c r="CB8" s="59" t="s">
        <v>108</v>
      </c>
      <c r="CC8" s="59" t="s">
        <v>108</v>
      </c>
      <c r="CD8" s="59" t="s">
        <v>108</v>
      </c>
      <c r="CE8" s="59" t="s">
        <v>108</v>
      </c>
      <c r="CF8" s="59" t="s">
        <v>108</v>
      </c>
      <c r="CG8" s="59" t="s">
        <v>108</v>
      </c>
      <c r="CH8" s="59" t="s">
        <v>108</v>
      </c>
      <c r="CI8" s="59" t="s">
        <v>108</v>
      </c>
      <c r="CJ8" s="59" t="s">
        <v>108</v>
      </c>
      <c r="CK8" s="59" t="s">
        <v>108</v>
      </c>
      <c r="CL8" s="56" t="s">
        <v>108</v>
      </c>
      <c r="CM8" s="58">
        <v>0</v>
      </c>
      <c r="CN8" s="58">
        <v>254</v>
      </c>
      <c r="CO8" s="59" t="s">
        <v>108</v>
      </c>
      <c r="CP8" s="59" t="s">
        <v>108</v>
      </c>
      <c r="CQ8" s="59" t="s">
        <v>108</v>
      </c>
      <c r="CR8" s="59" t="s">
        <v>108</v>
      </c>
      <c r="CS8" s="59" t="s">
        <v>108</v>
      </c>
      <c r="CT8" s="59" t="s">
        <v>108</v>
      </c>
      <c r="CU8" s="59" t="s">
        <v>108</v>
      </c>
      <c r="CV8" s="59" t="s">
        <v>108</v>
      </c>
      <c r="CW8" s="59" t="s">
        <v>108</v>
      </c>
      <c r="CX8" s="59" t="s">
        <v>108</v>
      </c>
      <c r="CY8" s="56" t="s">
        <v>108</v>
      </c>
      <c r="CZ8" s="59">
        <v>0</v>
      </c>
      <c r="DA8" s="59">
        <v>0</v>
      </c>
      <c r="DB8" s="59">
        <v>111.3</v>
      </c>
      <c r="DC8" s="59">
        <v>97.4</v>
      </c>
      <c r="DD8" s="59">
        <v>95</v>
      </c>
      <c r="DE8" s="59">
        <v>51.7</v>
      </c>
      <c r="DF8" s="59">
        <v>51.5</v>
      </c>
      <c r="DG8" s="59">
        <v>764.6</v>
      </c>
      <c r="DH8" s="59">
        <v>72.599999999999994</v>
      </c>
      <c r="DI8" s="59">
        <v>50.4</v>
      </c>
      <c r="DJ8" s="56">
        <v>72.2</v>
      </c>
      <c r="DK8" s="59">
        <v>255.3</v>
      </c>
      <c r="DL8" s="59">
        <v>253.2</v>
      </c>
      <c r="DM8" s="59">
        <v>194.7</v>
      </c>
      <c r="DN8" s="59">
        <v>209.6</v>
      </c>
      <c r="DO8" s="59">
        <v>230.9</v>
      </c>
      <c r="DP8" s="59">
        <v>159.69999999999999</v>
      </c>
      <c r="DQ8" s="59">
        <v>159.6</v>
      </c>
      <c r="DR8" s="59">
        <v>128.5</v>
      </c>
      <c r="DS8" s="59">
        <v>138.1</v>
      </c>
      <c r="DT8" s="59">
        <v>152.4</v>
      </c>
      <c r="DU8" s="56">
        <v>201.6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117</v>
      </c>
      <c r="C10" s="64" t="s">
        <v>118</v>
      </c>
      <c r="D10" s="64" t="s">
        <v>119</v>
      </c>
      <c r="E10" s="64" t="s">
        <v>120</v>
      </c>
      <c r="F10" s="64" t="s">
        <v>121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dcterms:created xsi:type="dcterms:W3CDTF">2024-01-11T00:14:02Z</dcterms:created>
  <dcterms:modified xsi:type="dcterms:W3CDTF">2024-02-01T07:10:09Z</dcterms:modified>
  <cp:category/>
</cp:coreProperties>
</file>