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ZVvbm+oy+imWrgWn8D2pehA9vdgwFfuIMhrbbS+0uJYjGfCoLwZlcotcRFLhRYPNR3g6L4cug+mGrzlBJ6iWDQ==" workbookSaltValue="Bd7orClMrbADtVrbZw5dGQ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30" i="4"/>
  <c r="MI76" i="4"/>
  <c r="IT76" i="4"/>
  <c r="CS51" i="4"/>
  <c r="HJ30" i="4"/>
  <c r="CS30" i="4"/>
  <c r="MA51" i="4"/>
  <c r="HJ51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AV76" i="4"/>
  <c r="KO51" i="4"/>
  <c r="FX51" i="4"/>
  <c r="KO30" i="4"/>
  <c r="HP76" i="4"/>
  <c r="BG51" i="4"/>
  <c r="LE76" i="4"/>
  <c r="FX30" i="4"/>
  <c r="BG30" i="4"/>
  <c r="FE51" i="4"/>
  <c r="HA76" i="4"/>
  <c r="AN30" i="4"/>
  <c r="AG76" i="4"/>
  <c r="JV51" i="4"/>
  <c r="KP76" i="4"/>
  <c r="JV30" i="4"/>
  <c r="AN51" i="4"/>
  <c r="FE30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<sst xmlns="http://schemas.openxmlformats.org/spreadsheetml/2006/main" count="278" uniqueCount="126">
  <si>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</si>
  <si>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</si>
  <si>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</si>
  <si>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</si>
  <si>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</si>
  <si>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</si>
  <si>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</si>
  <si>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</si>
  <si>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</si>
  <si>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</si>
  <si>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</si>
  <si>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</si>
  <si>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</si>
  <si>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</si>
  <si>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</si>
  <si>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</si>
  <si>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</si>
  <si>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</si>
  <si>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</si>
  <si>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</si>
  <si>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</si>
  <si>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</si>
  <si>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</si>
  <si>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</si>
  <si>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</si>
  <si>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</si>
  <si>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</si>
  <si>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</si>
  <si>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</si>
  <si>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</si>
  <si>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</si>
  <si>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</si>
  <si>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</si>
  <si>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</si>
  <si>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</si>
  <si>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</si>
  <si>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</si>
  <si>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</si>
  <si>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</si>
  <si>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</si>
  <si>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</si>
  <si>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</si>
  <si>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</si>
  <si>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</si>
  <si>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</si>
  <si>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</si>
  <si>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</si>
  <si>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</si>
  <si>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</si>
  <si>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</si>
  <si>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</si>
  <si>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</si>
  <si>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</si>
  <si>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</si>
  <si>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</si>
  <si>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</si>
  <si>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</si>
  <si>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</si>
  <si>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</si>
  <si>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</si>
  <si>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</si>
  <si>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</si>
  <si>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</si>
  <si>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</si>
  <si>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</si>
  <si>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</si>
  <si>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</si>
  <si>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</si>
  <si>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</si>
  <si>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</si>
  <si>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</si>
  <si>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</si>
  <si>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</si>
  <si>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</si>
  <si>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</si>
  <si>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</si>
  <si>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</si>
  <si>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</si>
  <si>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</si>
  <si>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</si>
  <si>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</si>
  <si>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</si>
  <si>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</si>
  <si>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</si>
  <si>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</si>
  <si>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</si>
  <si>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</si>
  <si>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</si>
  <si>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</si>
  <si>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</si>
  <si>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</si>
  <si>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</si>
  <si>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</si>
  <si>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</si>
  <si>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</si>
  <si>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</si>
  <si>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</si>
  <si>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</si>
  <si>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</si>
  <si>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</si>
  <si>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</si>
  <si>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</si>
  <si>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</si>
  <si>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</si>
  <si>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</si>
  <si>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富士見町駐車場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</si>
  <si>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</si>
  <si>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</si>
  <si>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</si>
  <si>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</si>
  <si>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</si>
  <si>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</si>
  <si>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</si>
  <si>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</si>
  <si>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</si>
  <si>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</si>
  <si>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</si>
  <si>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</si>
  <si>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</si>
  <si>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</si>
  <si>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</si>
  <si>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</si>
  <si>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2">
      <t>タカ</t>
    </rPh>
    <rPh sb="183" eb="186">
      <t>シュウエキセイ</t>
    </rPh>
    <rPh sb="187" eb="189">
      <t>カクホ</t>
    </rPh>
    <phoneticPr fontId="16"/>
  </si>
  <si>
    <t>⑪稼働率
　類似施設平均値を上回っています。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4" eb="26">
      <t>ヘイワ</t>
    </rPh>
    <rPh sb="26" eb="28">
      <t>オオドオ</t>
    </rPh>
    <rPh sb="29" eb="30">
      <t>ゾ</t>
    </rPh>
    <rPh sb="32" eb="35">
      <t>リベンセイ</t>
    </rPh>
    <rPh sb="36" eb="37">
      <t>ヨ</t>
    </rPh>
    <rPh sb="38" eb="40">
      <t>イチ</t>
    </rPh>
    <rPh sb="41" eb="43">
      <t>セッチ</t>
    </rPh>
    <rPh sb="49" eb="51">
      <t>コンゴ</t>
    </rPh>
    <rPh sb="52" eb="53">
      <t>タカ</t>
    </rPh>
    <rPh sb="54" eb="56">
      <t>カドウ</t>
    </rPh>
    <rPh sb="56" eb="57">
      <t>リツ</t>
    </rPh>
    <rPh sb="58" eb="60">
      <t>ミコ</t>
    </rPh>
    <phoneticPr fontId="16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</si>
  <si>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</si>
  <si>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78" eb="80">
      <t>ルイジ</t>
    </rPh>
    <rPh sb="80" eb="82">
      <t>シセツ</t>
    </rPh>
    <rPh sb="82" eb="85">
      <t>ヘイキンチ</t>
    </rPh>
    <rPh sb="86" eb="88">
      <t>ウワマワ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</si>
</sst>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289.5</c:v>
                </c:pt>
                <c:pt idx="1">
                  <c:v>298.60000000000002</c:v>
                </c:pt>
                <c:pt idx="2">
                  <c:v>306.3</c:v>
                </c:pt>
                <c:pt idx="3">
                  <c:v>398.5</c:v>
                </c:pt>
                <c:pt idx="4">
                  <c:v>389.1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D-47E4-8C21-1037211CC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D-47E4-8C21-1037211CC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111.3</c:v>
                </c:pt>
                <c:pt idx="3">
                  <c:v>97.4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F-4F07-8BCE-01A0402D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F-4F07-8BCE-01A0402D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56D-4B9C-960C-DEF7F475C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D-4B9C-960C-DEF7F475C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33-4E68-BA1B-44AE43DB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3-4E68-BA1B-44AE43DB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7-4BED-9DB1-DA275DC3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7-4BED-9DB1-DA275DC3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D-4ED7-8865-59618EA5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D-4ED7-8865-59618EA5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255.3</c:v>
                </c:pt>
                <c:pt idx="1">
                  <c:v>253.2</c:v>
                </c:pt>
                <c:pt idx="2">
                  <c:v>194.7</c:v>
                </c:pt>
                <c:pt idx="3">
                  <c:v>209.6</c:v>
                </c:pt>
                <c:pt idx="4">
                  <c:v>230.9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8-4873-A609-D8C3AF1B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8-4873-A609-D8C3AF1B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65.5</c:v>
                </c:pt>
                <c:pt idx="1">
                  <c:v>66.5</c:v>
                </c:pt>
                <c:pt idx="2">
                  <c:v>67.400000000000006</c:v>
                </c:pt>
                <c:pt idx="3">
                  <c:v>74.900000000000006</c:v>
                </c:pt>
                <c:pt idx="4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1-45F9-B6F4-A9BA6654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1-45F9-B6F4-A9BA6654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31131</c:v>
                </c:pt>
                <c:pt idx="1">
                  <c:v>31243</c:v>
                </c:pt>
                <c:pt idx="2">
                  <c:v>30554</c:v>
                </c:pt>
                <c:pt idx="3">
                  <c:v>38859</c:v>
                </c:pt>
                <c:pt idx="4">
                  <c:v>39507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4-454C-97A4-96AF7C9E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4-454C-97A4-96AF7C9E0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6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2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2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6" t="str">
        <f>データ!H6&amp;"　"&amp;データ!I6</f>
        <v>広島県広島市　富士見町駐車場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2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Ａ３Ｂ２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公共施設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885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2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2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112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広場式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52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94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334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利用料金制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289.5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298.60000000000002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306.3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398.5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389.1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255.3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253.2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194.7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209.6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230.9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65.5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66.5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67.400000000000006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74.900000000000006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74.400000000000006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31131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31243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30554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38859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39507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254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111.3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97.4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95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J3w0TG3/BmnR6+Jzy7PYVBM9AdmAp1bTsGCJw/KC+3ug8Hhj0ZUqNn4NRQ33m47qTodJflshmlkkq9dSLhaZ3w==" saltValue="gShUWZsrwzAO+DqfG7RCs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100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広島県広島市</v>
      </c>
      <c r="I6" s="48" t="str">
        <f t="shared" si="1"/>
        <v>富士見町駐車場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52</v>
      </c>
      <c r="S6" s="50" t="str">
        <f t="shared" si="1"/>
        <v>公共施設</v>
      </c>
      <c r="T6" s="50" t="str">
        <f t="shared" si="1"/>
        <v>無</v>
      </c>
      <c r="U6" s="51">
        <f t="shared" si="1"/>
        <v>885</v>
      </c>
      <c r="V6" s="51">
        <f t="shared" si="1"/>
        <v>94</v>
      </c>
      <c r="W6" s="51">
        <f t="shared" si="1"/>
        <v>334</v>
      </c>
      <c r="X6" s="50" t="str">
        <f t="shared" si="1"/>
        <v>利用料金制</v>
      </c>
      <c r="Y6" s="52">
        <f>IF(Y8="-",NA(),Y8)</f>
        <v>289.5</v>
      </c>
      <c r="Z6" s="52">
        <f t="shared" ref="Z6:AH6" si="2">IF(Z8="-",NA(),Z8)</f>
        <v>298.60000000000002</v>
      </c>
      <c r="AA6" s="52">
        <f t="shared" si="2"/>
        <v>306.3</v>
      </c>
      <c r="AB6" s="52">
        <f t="shared" si="2"/>
        <v>398.5</v>
      </c>
      <c r="AC6" s="52">
        <f t="shared" si="2"/>
        <v>389.1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65.5</v>
      </c>
      <c r="BG6" s="52">
        <f t="shared" ref="BG6:BO6" si="5">IF(BG8="-",NA(),BG8)</f>
        <v>66.5</v>
      </c>
      <c r="BH6" s="52">
        <f t="shared" si="5"/>
        <v>67.400000000000006</v>
      </c>
      <c r="BI6" s="52">
        <f t="shared" si="5"/>
        <v>74.900000000000006</v>
      </c>
      <c r="BJ6" s="52">
        <f t="shared" si="5"/>
        <v>74.400000000000006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31131</v>
      </c>
      <c r="BR6" s="53">
        <f t="shared" ref="BR6:BZ6" si="6">IF(BR8="-",NA(),BR8)</f>
        <v>31243</v>
      </c>
      <c r="BS6" s="53">
        <f t="shared" si="6"/>
        <v>30554</v>
      </c>
      <c r="BT6" s="53">
        <f t="shared" si="6"/>
        <v>38859</v>
      </c>
      <c r="BU6" s="53">
        <f t="shared" si="6"/>
        <v>39507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254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111.3</v>
      </c>
      <c r="DC6" s="52">
        <f t="shared" si="8"/>
        <v>97.4</v>
      </c>
      <c r="DD6" s="52">
        <f t="shared" si="8"/>
        <v>95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255.3</v>
      </c>
      <c r="DL6" s="52">
        <f t="shared" ref="DL6:DT6" si="9">IF(DL8="-",NA(),DL8)</f>
        <v>253.2</v>
      </c>
      <c r="DM6" s="52">
        <f t="shared" si="9"/>
        <v>194.7</v>
      </c>
      <c r="DN6" s="52">
        <f t="shared" si="9"/>
        <v>209.6</v>
      </c>
      <c r="DO6" s="52">
        <f t="shared" si="9"/>
        <v>230.9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102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広島県　広島市</v>
      </c>
      <c r="I7" s="48" t="str">
        <f t="shared" si="10"/>
        <v>富士見町駐車場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52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885</v>
      </c>
      <c r="V7" s="51">
        <f t="shared" si="10"/>
        <v>94</v>
      </c>
      <c r="W7" s="51">
        <f t="shared" si="10"/>
        <v>334</v>
      </c>
      <c r="X7" s="50" t="str">
        <f t="shared" si="10"/>
        <v>利用料金制</v>
      </c>
      <c r="Y7" s="52">
        <f>Y8</f>
        <v>289.5</v>
      </c>
      <c r="Z7" s="52">
        <f t="shared" ref="Z7:AH7" si="11">Z8</f>
        <v>298.60000000000002</v>
      </c>
      <c r="AA7" s="52">
        <f t="shared" si="11"/>
        <v>306.3</v>
      </c>
      <c r="AB7" s="52">
        <f t="shared" si="11"/>
        <v>398.5</v>
      </c>
      <c r="AC7" s="52">
        <f t="shared" si="11"/>
        <v>389.1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65.5</v>
      </c>
      <c r="BG7" s="52">
        <f t="shared" ref="BG7:BO7" si="14">BG8</f>
        <v>66.5</v>
      </c>
      <c r="BH7" s="52">
        <f t="shared" si="14"/>
        <v>67.400000000000006</v>
      </c>
      <c r="BI7" s="52">
        <f t="shared" si="14"/>
        <v>74.900000000000006</v>
      </c>
      <c r="BJ7" s="52">
        <f t="shared" si="14"/>
        <v>74.400000000000006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31131</v>
      </c>
      <c r="BR7" s="53">
        <f t="shared" ref="BR7:BZ7" si="15">BR8</f>
        <v>31243</v>
      </c>
      <c r="BS7" s="53">
        <f t="shared" si="15"/>
        <v>30554</v>
      </c>
      <c r="BT7" s="53">
        <f t="shared" si="15"/>
        <v>38859</v>
      </c>
      <c r="BU7" s="53">
        <f t="shared" si="15"/>
        <v>39507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101</v>
      </c>
      <c r="CL7" s="49"/>
      <c r="CM7" s="51">
        <f>CM8</f>
        <v>0</v>
      </c>
      <c r="CN7" s="51">
        <f>CN8</f>
        <v>254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111.3</v>
      </c>
      <c r="DC7" s="52">
        <f t="shared" si="16"/>
        <v>97.4</v>
      </c>
      <c r="DD7" s="52">
        <f t="shared" si="16"/>
        <v>95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255.3</v>
      </c>
      <c r="DL7" s="52">
        <f t="shared" ref="DL7:DT7" si="17">DL8</f>
        <v>253.2</v>
      </c>
      <c r="DM7" s="52">
        <f t="shared" si="17"/>
        <v>194.7</v>
      </c>
      <c r="DN7" s="52">
        <f t="shared" si="17"/>
        <v>209.6</v>
      </c>
      <c r="DO7" s="52">
        <f t="shared" si="17"/>
        <v>230.9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7</v>
      </c>
      <c r="H8" s="55" t="s">
        <v>104</v>
      </c>
      <c r="I8" s="55" t="s">
        <v>105</v>
      </c>
      <c r="J8" s="55" t="s">
        <v>106</v>
      </c>
      <c r="K8" s="55" t="s">
        <v>107</v>
      </c>
      <c r="L8" s="55" t="s">
        <v>108</v>
      </c>
      <c r="M8" s="55" t="s">
        <v>109</v>
      </c>
      <c r="N8" s="55" t="s">
        <v>110</v>
      </c>
      <c r="O8" s="56" t="s">
        <v>111</v>
      </c>
      <c r="P8" s="57" t="s">
        <v>112</v>
      </c>
      <c r="Q8" s="57" t="s">
        <v>113</v>
      </c>
      <c r="R8" s="58">
        <v>52</v>
      </c>
      <c r="S8" s="57" t="s">
        <v>114</v>
      </c>
      <c r="T8" s="57" t="s">
        <v>115</v>
      </c>
      <c r="U8" s="58">
        <v>885</v>
      </c>
      <c r="V8" s="58">
        <v>94</v>
      </c>
      <c r="W8" s="58">
        <v>334</v>
      </c>
      <c r="X8" s="57" t="s">
        <v>116</v>
      </c>
      <c r="Y8" s="59">
        <v>289.5</v>
      </c>
      <c r="Z8" s="59">
        <v>298.60000000000002</v>
      </c>
      <c r="AA8" s="59">
        <v>306.3</v>
      </c>
      <c r="AB8" s="59">
        <v>398.5</v>
      </c>
      <c r="AC8" s="59">
        <v>389.1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65.5</v>
      </c>
      <c r="BG8" s="59">
        <v>66.5</v>
      </c>
      <c r="BH8" s="59">
        <v>67.400000000000006</v>
      </c>
      <c r="BI8" s="59">
        <v>74.900000000000006</v>
      </c>
      <c r="BJ8" s="59">
        <v>74.400000000000006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31131</v>
      </c>
      <c r="BR8" s="60">
        <v>31243</v>
      </c>
      <c r="BS8" s="60">
        <v>30554</v>
      </c>
      <c r="BT8" s="61">
        <v>38859</v>
      </c>
      <c r="BU8" s="61">
        <v>39507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108</v>
      </c>
      <c r="CC8" s="59" t="s">
        <v>108</v>
      </c>
      <c r="CD8" s="59" t="s">
        <v>108</v>
      </c>
      <c r="CE8" s="59" t="s">
        <v>108</v>
      </c>
      <c r="CF8" s="59" t="s">
        <v>108</v>
      </c>
      <c r="CG8" s="59" t="s">
        <v>108</v>
      </c>
      <c r="CH8" s="59" t="s">
        <v>108</v>
      </c>
      <c r="CI8" s="59" t="s">
        <v>108</v>
      </c>
      <c r="CJ8" s="59" t="s">
        <v>108</v>
      </c>
      <c r="CK8" s="59" t="s">
        <v>108</v>
      </c>
      <c r="CL8" s="56" t="s">
        <v>108</v>
      </c>
      <c r="CM8" s="58">
        <v>0</v>
      </c>
      <c r="CN8" s="58">
        <v>254</v>
      </c>
      <c r="CO8" s="59" t="s">
        <v>108</v>
      </c>
      <c r="CP8" s="59" t="s">
        <v>108</v>
      </c>
      <c r="CQ8" s="59" t="s">
        <v>108</v>
      </c>
      <c r="CR8" s="59" t="s">
        <v>108</v>
      </c>
      <c r="CS8" s="59" t="s">
        <v>108</v>
      </c>
      <c r="CT8" s="59" t="s">
        <v>108</v>
      </c>
      <c r="CU8" s="59" t="s">
        <v>108</v>
      </c>
      <c r="CV8" s="59" t="s">
        <v>108</v>
      </c>
      <c r="CW8" s="59" t="s">
        <v>108</v>
      </c>
      <c r="CX8" s="59" t="s">
        <v>108</v>
      </c>
      <c r="CY8" s="56" t="s">
        <v>108</v>
      </c>
      <c r="CZ8" s="59">
        <v>0</v>
      </c>
      <c r="DA8" s="59">
        <v>0</v>
      </c>
      <c r="DB8" s="59">
        <v>111.3</v>
      </c>
      <c r="DC8" s="59">
        <v>97.4</v>
      </c>
      <c r="DD8" s="59">
        <v>95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255.3</v>
      </c>
      <c r="DL8" s="59">
        <v>253.2</v>
      </c>
      <c r="DM8" s="59">
        <v>194.7</v>
      </c>
      <c r="DN8" s="59">
        <v>209.6</v>
      </c>
      <c r="DO8" s="59">
        <v>230.9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2024-01-11T00:14:02Z</dcterms:created>
  <dcterms:modified xsi:type="dcterms:W3CDTF">2024-02-01T07:10:09Z</dcterms:modified>
  <cp:category/>
</cp:coreProperties>
</file>