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AIIGXeKUdFxjr+3XBX8GttQUqrT2pzKUWXfb2g4JVqDiwvHplYJmk0UGF/kxS23KZ4mtPzR93bxIwazuQLKkag==" workbookSaltValue="GJonNoAC3oRhKPeyENVZCA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IE76" i="4"/>
  <c r="BZ51" i="4"/>
  <c r="GQ30" i="4"/>
  <c r="LT76" i="4"/>
  <c r="GQ51" i="4"/>
  <c r="LH30" i="4"/>
  <c r="BZ30" i="4"/>
  <c r="BG30" i="4"/>
  <c r="AV76" i="4"/>
  <c r="KO51" i="4"/>
  <c r="FX51" i="4"/>
  <c r="HP76" i="4"/>
  <c r="BG51" i="4"/>
  <c r="LE76" i="4"/>
  <c r="KO30" i="4"/>
  <c r="FX30" i="4"/>
  <c r="HA76" i="4"/>
  <c r="AN51" i="4"/>
  <c r="FE30" i="4"/>
  <c r="FE51" i="4"/>
  <c r="JV30" i="4"/>
  <c r="AN30" i="4"/>
  <c r="AG76" i="4"/>
  <c r="JV51" i="4"/>
  <c r="KP76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<sst xmlns="http://schemas.openxmlformats.org/spreadsheetml/2006/main" count="278" uniqueCount="132">
  <si>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</si>
  <si>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</si>
  <si>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</si>
  <si>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</si>
  <si>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</si>
  <si>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</si>
  <si>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</si>
  <si>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</si>
  <si>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</si>
  <si>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</si>
  <si>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</si>
  <si>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</si>
  <si>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</si>
  <si>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</si>
  <si>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</si>
  <si>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</si>
  <si>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</si>
  <si>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</si>
  <si>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</si>
  <si>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</si>
  <si>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</si>
  <si>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</si>
  <si>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</si>
  <si>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</si>
  <si>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</si>
  <si>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</si>
  <si>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</si>
  <si>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</si>
  <si>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</si>
  <si>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</si>
  <si>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</si>
  <si>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</si>
  <si>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</si>
  <si>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</si>
  <si>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</si>
  <si>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</si>
  <si>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</si>
  <si>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</si>
  <si>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</si>
  <si>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</si>
  <si>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</si>
  <si>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</si>
  <si>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</si>
  <si>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</si>
  <si>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</si>
  <si>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</si>
  <si>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</si>
  <si>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</si>
  <si>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</si>
  <si>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</si>
  <si>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</si>
  <si>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</si>
  <si>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</si>
  <si>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</si>
  <si>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</si>
  <si>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</si>
  <si>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</si>
  <si>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</si>
  <si>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</si>
  <si>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</si>
  <si>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</si>
  <si>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</si>
  <si>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</si>
  <si>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</si>
  <si>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</si>
  <si>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</si>
  <si>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</si>
  <si>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</si>
  <si>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</si>
  <si>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</si>
  <si>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</si>
  <si>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</si>
  <si>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</si>
  <si>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</si>
  <si>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</si>
  <si>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</si>
  <si>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</si>
  <si>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</si>
  <si>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</si>
  <si>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</si>
  <si>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</si>
  <si>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</si>
  <si>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</si>
  <si>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</si>
  <si>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</si>
  <si>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</si>
  <si>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</si>
  <si>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</si>
  <si>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</si>
  <si>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</si>
  <si>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</si>
  <si>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</si>
  <si>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</si>
  <si>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</si>
  <si>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</si>
  <si>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</si>
  <si>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</si>
  <si>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</si>
  <si>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</si>
  <si>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</si>
  <si>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</si>
  <si>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</si>
  <si>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</si>
  <si>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</si>
  <si>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</si>
  <si>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</si>
  <si>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</si>
  <si>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</si>
  <si>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</si>
  <si>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</si>
  <si>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</si>
  <si>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西広島駅南駐車場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</si>
  <si>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</si>
  <si>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</si>
  <si>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</si>
  <si>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</si>
  <si>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</si>
  <si>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</si>
  <si>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</si>
  <si>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</si>
  <si>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</si>
  <si>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</si>
  <si>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</si>
  <si>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</si>
  <si>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</si>
  <si>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</si>
  <si>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</si>
  <si>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</si>
  <si>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類似施設平均値を下回っているものの、一定の稼働率があります。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4" eb="26">
      <t>イッテイ</t>
    </rPh>
    <rPh sb="27" eb="30">
      <t>カドウリツ</t>
    </rPh>
    <phoneticPr fontId="15"/>
  </si>
  <si>
    <t xml:space="preserve"> 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</si>
  <si>
    <t>①収益的収支比率
　敷地取得時に起債した公債費の償還中であり、類似施設平均値を大幅に下回っています。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シキチ</t>
    </rPh>
    <rPh sb="12" eb="14">
      <t>シュトク</t>
    </rPh>
    <rPh sb="14" eb="15">
      <t>ジ</t>
    </rPh>
    <rPh sb="16" eb="18">
      <t>キサイ</t>
    </rPh>
    <rPh sb="20" eb="23">
      <t>コウサイヒ</t>
    </rPh>
    <rPh sb="24" eb="26">
      <t>ショウカン</t>
    </rPh>
    <rPh sb="31" eb="33">
      <t>ルイジ</t>
    </rPh>
    <rPh sb="33" eb="35">
      <t>シセツ</t>
    </rPh>
    <rPh sb="35" eb="38">
      <t>ヘイキンチ</t>
    </rPh>
    <rPh sb="39" eb="41">
      <t>オオハバ</t>
    </rPh>
    <rPh sb="42" eb="44">
      <t>シタマワ</t>
    </rPh>
    <rPh sb="52" eb="53">
      <t>タ</t>
    </rPh>
    <rPh sb="53" eb="55">
      <t>カイケイ</t>
    </rPh>
    <rPh sb="55" eb="58">
      <t>ホジョキン</t>
    </rPh>
    <rPh sb="58" eb="60">
      <t>ヒリツ</t>
    </rPh>
    <rPh sb="62" eb="63">
      <t>ホカ</t>
    </rPh>
    <rPh sb="63" eb="65">
      <t>カイケイ</t>
    </rPh>
    <rPh sb="68" eb="71">
      <t>ホジョキン</t>
    </rPh>
    <rPh sb="80" eb="82">
      <t>チュウシャ</t>
    </rPh>
    <rPh sb="82" eb="84">
      <t>ダイスウ</t>
    </rPh>
    <rPh sb="84" eb="86">
      <t>イチダイ</t>
    </rPh>
    <rPh sb="86" eb="87">
      <t>ア</t>
    </rPh>
    <rPh sb="90" eb="91">
      <t>ホカ</t>
    </rPh>
    <rPh sb="91" eb="93">
      <t>カイケイ</t>
    </rPh>
    <rPh sb="93" eb="96">
      <t>ホジョキン</t>
    </rPh>
    <rPh sb="96" eb="97">
      <t>ガク</t>
    </rPh>
    <rPh sb="99" eb="100">
      <t>ホカ</t>
    </rPh>
    <rPh sb="100" eb="102">
      <t>カイケイ</t>
    </rPh>
    <rPh sb="105" eb="108">
      <t>ホジョキン</t>
    </rPh>
    <rPh sb="117" eb="119">
      <t>ウリアゲ</t>
    </rPh>
    <rPh sb="119" eb="120">
      <t>タカ</t>
    </rPh>
    <rPh sb="123" eb="125">
      <t>ヒリツ</t>
    </rPh>
    <rPh sb="127" eb="129">
      <t>ルイジ</t>
    </rPh>
    <rPh sb="129" eb="131">
      <t>シセツ</t>
    </rPh>
    <rPh sb="131" eb="134">
      <t>ヘイキンチ</t>
    </rPh>
    <rPh sb="135" eb="137">
      <t>オオハバ</t>
    </rPh>
    <rPh sb="145" eb="146">
      <t>タカ</t>
    </rPh>
    <rPh sb="147" eb="149">
      <t>エイギョウ</t>
    </rPh>
    <rPh sb="149" eb="152">
      <t>ソウリエキ</t>
    </rPh>
    <rPh sb="153" eb="155">
      <t>カクホ</t>
    </rPh>
    <rPh sb="171" eb="173">
      <t>ルイジ</t>
    </rPh>
    <rPh sb="173" eb="175">
      <t>シセツ</t>
    </rPh>
    <rPh sb="175" eb="178">
      <t>ヘイキンチ</t>
    </rPh>
    <rPh sb="179" eb="181">
      <t>オオハバ</t>
    </rPh>
    <rPh sb="182" eb="184">
      <t>ウワマワ</t>
    </rPh>
    <rPh sb="189" eb="190">
      <t>タカ</t>
    </rPh>
    <rPh sb="191" eb="194">
      <t>シュウエキセイ</t>
    </rPh>
    <rPh sb="195" eb="197">
      <t>カクホ</t>
    </rPh>
    <phoneticPr fontId="15"/>
  </si>
  <si>
    <r>
      <t>⑦敷地の地価(固定資産税評価相当額）
　</t>
    </r>
    <r>
      <rPr>
        <sz val="11"/>
        <rFont val="ＭＳ ゴシック"/>
        <family val="3"/>
        <charset val="128"/>
      </rPr>
      <t>JR駅前に位置しており、高い資産価値を有しています。</t>
    </r>
    <r>
      <rPr>
        <sz val="11"/>
        <color theme="1"/>
        <rFont val="ＭＳ ゴシック"/>
        <family val="3"/>
        <charset val="128"/>
      </rPr>
      <t xml:space="preserve">
⑧設備投資見込額
　今後、老朽化した機器の取替工事のため設備投資を行う見込みです。
⑩企業債残高対料金収入比率
　類似施設平均値を大幅に上回っています。敷地取得時に起債した公債費の残高が年々下がるため、比率も年々低下し、令和７年度には償還が完了の予定です。</t>
    </r>
    <rPh sb="1" eb="3">
      <t>シキチ</t>
    </rPh>
    <rPh sb="4" eb="6">
      <t>チカ</t>
    </rPh>
    <rPh sb="7" eb="9">
      <t>コテイ</t>
    </rPh>
    <rPh sb="9" eb="11">
      <t>シサン</t>
    </rPh>
    <rPh sb="11" eb="12">
      <t>ゼイ</t>
    </rPh>
    <rPh sb="22" eb="24">
      <t>エキマエ</t>
    </rPh>
    <rPh sb="25" eb="27">
      <t>イチ</t>
    </rPh>
    <rPh sb="32" eb="33">
      <t>タカ</t>
    </rPh>
    <rPh sb="34" eb="36">
      <t>シサン</t>
    </rPh>
    <rPh sb="36" eb="38">
      <t>カチ</t>
    </rPh>
    <rPh sb="39" eb="40">
      <t>ユウ</t>
    </rPh>
    <rPh sb="123" eb="125">
      <t>シキチ</t>
    </rPh>
    <rPh sb="125" eb="127">
      <t>シュトク</t>
    </rPh>
    <rPh sb="127" eb="128">
      <t>ジ</t>
    </rPh>
    <rPh sb="129" eb="131">
      <t>キサイ</t>
    </rPh>
    <rPh sb="133" eb="135">
      <t>コウサイ</t>
    </rPh>
    <rPh sb="135" eb="136">
      <t>ヒ</t>
    </rPh>
    <rPh sb="137" eb="139">
      <t>ザンダカ</t>
    </rPh>
    <rPh sb="140" eb="142">
      <t>ネンネン</t>
    </rPh>
    <rPh sb="142" eb="143">
      <t>サ</t>
    </rPh>
    <rPh sb="148" eb="150">
      <t>ヒリツ</t>
    </rPh>
    <rPh sb="151" eb="153">
      <t>ネンネン</t>
    </rPh>
    <rPh sb="153" eb="155">
      <t>テイカ</t>
    </rPh>
    <rPh sb="157" eb="159">
      <t>レイワ</t>
    </rPh>
    <rPh sb="160" eb="162">
      <t>ネンド</t>
    </rPh>
    <rPh sb="164" eb="166">
      <t>ショウカン</t>
    </rPh>
    <rPh sb="167" eb="169">
      <t>カンリョウ</t>
    </rPh>
    <rPh sb="170" eb="172">
      <t>ヨテイ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</si>
</sst>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25.9</c:v>
                </c:pt>
                <c:pt idx="1">
                  <c:v>27.8</c:v>
                </c:pt>
                <c:pt idx="2">
                  <c:v>20.8</c:v>
                </c:pt>
                <c:pt idx="3">
                  <c:v>21.7</c:v>
                </c:pt>
                <c:pt idx="4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4-403A-985D-A3377307C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4-403A-985D-A3377307C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2223.5</c:v>
                </c:pt>
                <c:pt idx="1">
                  <c:v>1788.8</c:v>
                </c:pt>
                <c:pt idx="2">
                  <c:v>1980.6</c:v>
                </c:pt>
                <c:pt idx="3">
                  <c:v>1679.5</c:v>
                </c:pt>
                <c:pt idx="4">
                  <c:v>1250.8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2-430E-836E-EE6FBB96F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2-430E-836E-EE6FBB96F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58C-4056-ADF2-4C90EE81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C-4056-ADF2-4C90EE81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DF3-4A6D-AE11-410A1CB0B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3-4A6D-AE11-410A1CB0B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3-4195-AC2C-907AC1F7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3-4195-AC2C-907AC1F7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8-422B-981E-2C6AF74E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8-422B-981E-2C6AF74E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267.5</c:v>
                </c:pt>
                <c:pt idx="1">
                  <c:v>297.5</c:v>
                </c:pt>
                <c:pt idx="2">
                  <c:v>190</c:v>
                </c:pt>
                <c:pt idx="3">
                  <c:v>192.5</c:v>
                </c:pt>
                <c:pt idx="4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F-4EDB-A693-6DD74422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F-4EDB-A693-6DD74422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56.7</c:v>
                </c:pt>
                <c:pt idx="2">
                  <c:v>35.299999999999997</c:v>
                </c:pt>
                <c:pt idx="3">
                  <c:v>76.5</c:v>
                </c:pt>
                <c:pt idx="4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8-4E6C-9776-AABA0D83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8-4E6C-9776-AABA0D83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12434</c:v>
                </c:pt>
                <c:pt idx="1">
                  <c:v>14312</c:v>
                </c:pt>
                <c:pt idx="2">
                  <c:v>6763</c:v>
                </c:pt>
                <c:pt idx="3">
                  <c:v>13958</c:v>
                </c:pt>
                <c:pt idx="4">
                  <c:v>13394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1-48B2-AB54-B8CF1E4E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1-48B2-AB54-B8CF1E4E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25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広島県広島市　西広島駅南駐車場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2368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80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25.9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27.8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20.8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21.7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28.4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267.5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297.5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190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192.5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265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56.7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35.299999999999997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76.5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54.7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12434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14312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6763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13958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13394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129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334031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H30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R01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R02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R03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R04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258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H30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R01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R02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R03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R04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H30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R01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R02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R03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R04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2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2223.5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1788.8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1980.6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1679.5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1250.8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2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O2ismR2ugUeSm4MM1hK9yltKA/d2oc+O2FtWyrBok2m0U99ELUJLWGvfiPEx4I8w6baTirzcFmIlIAeSpwyRA==" saltValue="P6Vg/viT1EqvyB2fhpmtw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102</v>
      </c>
      <c r="AV5" s="47" t="s">
        <v>103</v>
      </c>
      <c r="AW5" s="47" t="s">
        <v>104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102</v>
      </c>
      <c r="BG5" s="47" t="s">
        <v>90</v>
      </c>
      <c r="BH5" s="47" t="s">
        <v>104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102</v>
      </c>
      <c r="BR5" s="47" t="s">
        <v>103</v>
      </c>
      <c r="BS5" s="47" t="s">
        <v>91</v>
      </c>
      <c r="BT5" s="47" t="s">
        <v>100</v>
      </c>
      <c r="BU5" s="47" t="s">
        <v>101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102</v>
      </c>
      <c r="CC5" s="47" t="s">
        <v>103</v>
      </c>
      <c r="CD5" s="47" t="s">
        <v>91</v>
      </c>
      <c r="CE5" s="47" t="s">
        <v>100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102</v>
      </c>
      <c r="CP5" s="47" t="s">
        <v>90</v>
      </c>
      <c r="CQ5" s="47" t="s">
        <v>91</v>
      </c>
      <c r="CR5" s="47" t="s">
        <v>92</v>
      </c>
      <c r="CS5" s="47" t="s">
        <v>101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104</v>
      </c>
      <c r="DC5" s="47" t="s">
        <v>100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104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広島県広島市</v>
      </c>
      <c r="I6" s="48" t="str">
        <f t="shared" si="1"/>
        <v>西広島駅南駐車場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25</v>
      </c>
      <c r="S6" s="50" t="str">
        <f t="shared" si="1"/>
        <v>駅</v>
      </c>
      <c r="T6" s="50" t="str">
        <f t="shared" si="1"/>
        <v>無</v>
      </c>
      <c r="U6" s="51">
        <f t="shared" si="1"/>
        <v>2368</v>
      </c>
      <c r="V6" s="51">
        <f t="shared" si="1"/>
        <v>80</v>
      </c>
      <c r="W6" s="51">
        <f t="shared" si="1"/>
        <v>300</v>
      </c>
      <c r="X6" s="50" t="str">
        <f t="shared" si="1"/>
        <v>利用料金制</v>
      </c>
      <c r="Y6" s="52">
        <f>IF(Y8="-",NA(),Y8)</f>
        <v>25.9</v>
      </c>
      <c r="Z6" s="52">
        <f t="shared" ref="Z6:AH6" si="2">IF(Z8="-",NA(),Z8)</f>
        <v>27.8</v>
      </c>
      <c r="AA6" s="52">
        <f t="shared" si="2"/>
        <v>20.8</v>
      </c>
      <c r="AB6" s="52">
        <f t="shared" si="2"/>
        <v>21.7</v>
      </c>
      <c r="AC6" s="52">
        <f t="shared" si="2"/>
        <v>28.4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53</v>
      </c>
      <c r="BG6" s="52">
        <f t="shared" ref="BG6:BO6" si="5">IF(BG8="-",NA(),BG8)</f>
        <v>56.7</v>
      </c>
      <c r="BH6" s="52">
        <f t="shared" si="5"/>
        <v>35.299999999999997</v>
      </c>
      <c r="BI6" s="52">
        <f t="shared" si="5"/>
        <v>76.5</v>
      </c>
      <c r="BJ6" s="52">
        <f t="shared" si="5"/>
        <v>54.7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12434</v>
      </c>
      <c r="BR6" s="53">
        <f t="shared" ref="BR6:BZ6" si="6">IF(BR8="-",NA(),BR8)</f>
        <v>14312</v>
      </c>
      <c r="BS6" s="53">
        <f t="shared" si="6"/>
        <v>6763</v>
      </c>
      <c r="BT6" s="53">
        <f t="shared" si="6"/>
        <v>13958</v>
      </c>
      <c r="BU6" s="53">
        <f t="shared" si="6"/>
        <v>13394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334031</v>
      </c>
      <c r="CN6" s="51">
        <f t="shared" si="7"/>
        <v>258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2223.5</v>
      </c>
      <c r="DA6" s="52">
        <f t="shared" ref="DA6:DI6" si="8">IF(DA8="-",NA(),DA8)</f>
        <v>1788.8</v>
      </c>
      <c r="DB6" s="52">
        <f t="shared" si="8"/>
        <v>1980.6</v>
      </c>
      <c r="DC6" s="52">
        <f t="shared" si="8"/>
        <v>1679.5</v>
      </c>
      <c r="DD6" s="52">
        <f t="shared" si="8"/>
        <v>1250.8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267.5</v>
      </c>
      <c r="DL6" s="52">
        <f t="shared" ref="DL6:DT6" si="9">IF(DL8="-",NA(),DL8)</f>
        <v>297.5</v>
      </c>
      <c r="DM6" s="52">
        <f t="shared" si="9"/>
        <v>190</v>
      </c>
      <c r="DN6" s="52">
        <f t="shared" si="9"/>
        <v>192.5</v>
      </c>
      <c r="DO6" s="52">
        <f t="shared" si="9"/>
        <v>265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107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広島県　広島市</v>
      </c>
      <c r="I7" s="48" t="str">
        <f t="shared" si="10"/>
        <v>西広島駅南駐車場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25</v>
      </c>
      <c r="S7" s="50" t="str">
        <f t="shared" si="10"/>
        <v>駅</v>
      </c>
      <c r="T7" s="50" t="str">
        <f t="shared" si="10"/>
        <v>無</v>
      </c>
      <c r="U7" s="51">
        <f t="shared" si="10"/>
        <v>2368</v>
      </c>
      <c r="V7" s="51">
        <f t="shared" si="10"/>
        <v>80</v>
      </c>
      <c r="W7" s="51">
        <f t="shared" si="10"/>
        <v>300</v>
      </c>
      <c r="X7" s="50" t="str">
        <f t="shared" si="10"/>
        <v>利用料金制</v>
      </c>
      <c r="Y7" s="52">
        <f>Y8</f>
        <v>25.9</v>
      </c>
      <c r="Z7" s="52">
        <f t="shared" ref="Z7:AH7" si="11">Z8</f>
        <v>27.8</v>
      </c>
      <c r="AA7" s="52">
        <f t="shared" si="11"/>
        <v>20.8</v>
      </c>
      <c r="AB7" s="52">
        <f t="shared" si="11"/>
        <v>21.7</v>
      </c>
      <c r="AC7" s="52">
        <f t="shared" si="11"/>
        <v>28.4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53</v>
      </c>
      <c r="BG7" s="52">
        <f t="shared" ref="BG7:BO7" si="14">BG8</f>
        <v>56.7</v>
      </c>
      <c r="BH7" s="52">
        <f t="shared" si="14"/>
        <v>35.299999999999997</v>
      </c>
      <c r="BI7" s="52">
        <f t="shared" si="14"/>
        <v>76.5</v>
      </c>
      <c r="BJ7" s="52">
        <f t="shared" si="14"/>
        <v>54.7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12434</v>
      </c>
      <c r="BR7" s="53">
        <f t="shared" ref="BR7:BZ7" si="15">BR8</f>
        <v>14312</v>
      </c>
      <c r="BS7" s="53">
        <f t="shared" si="15"/>
        <v>6763</v>
      </c>
      <c r="BT7" s="53">
        <f t="shared" si="15"/>
        <v>13958</v>
      </c>
      <c r="BU7" s="53">
        <f t="shared" si="15"/>
        <v>13394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334031</v>
      </c>
      <c r="CN7" s="51">
        <f>CN8</f>
        <v>258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2223.5</v>
      </c>
      <c r="DA7" s="52">
        <f t="shared" ref="DA7:DI7" si="16">DA8</f>
        <v>1788.8</v>
      </c>
      <c r="DB7" s="52">
        <f t="shared" si="16"/>
        <v>1980.6</v>
      </c>
      <c r="DC7" s="52">
        <f t="shared" si="16"/>
        <v>1679.5</v>
      </c>
      <c r="DD7" s="52">
        <f t="shared" si="16"/>
        <v>1250.8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267.5</v>
      </c>
      <c r="DL7" s="52">
        <f t="shared" ref="DL7:DT7" si="17">DL8</f>
        <v>297.5</v>
      </c>
      <c r="DM7" s="52">
        <f t="shared" si="17"/>
        <v>190</v>
      </c>
      <c r="DN7" s="52">
        <f t="shared" si="17"/>
        <v>192.5</v>
      </c>
      <c r="DO7" s="52">
        <f t="shared" si="17"/>
        <v>265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8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25</v>
      </c>
      <c r="S8" s="57" t="s">
        <v>120</v>
      </c>
      <c r="T8" s="57" t="s">
        <v>121</v>
      </c>
      <c r="U8" s="58">
        <v>2368</v>
      </c>
      <c r="V8" s="58">
        <v>80</v>
      </c>
      <c r="W8" s="58">
        <v>300</v>
      </c>
      <c r="X8" s="57" t="s">
        <v>122</v>
      </c>
      <c r="Y8" s="59">
        <v>25.9</v>
      </c>
      <c r="Z8" s="59">
        <v>27.8</v>
      </c>
      <c r="AA8" s="59">
        <v>20.8</v>
      </c>
      <c r="AB8" s="59">
        <v>21.7</v>
      </c>
      <c r="AC8" s="59">
        <v>28.4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53</v>
      </c>
      <c r="BG8" s="59">
        <v>56.7</v>
      </c>
      <c r="BH8" s="59">
        <v>35.299999999999997</v>
      </c>
      <c r="BI8" s="59">
        <v>76.5</v>
      </c>
      <c r="BJ8" s="59">
        <v>54.7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12434</v>
      </c>
      <c r="BR8" s="60">
        <v>14312</v>
      </c>
      <c r="BS8" s="60">
        <v>6763</v>
      </c>
      <c r="BT8" s="61">
        <v>13958</v>
      </c>
      <c r="BU8" s="61">
        <v>13394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334031</v>
      </c>
      <c r="CN8" s="58">
        <v>258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2223.5</v>
      </c>
      <c r="DA8" s="59">
        <v>1788.8</v>
      </c>
      <c r="DB8" s="59">
        <v>1980.6</v>
      </c>
      <c r="DC8" s="59">
        <v>1679.5</v>
      </c>
      <c r="DD8" s="59">
        <v>1250.8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267.5</v>
      </c>
      <c r="DL8" s="59">
        <v>297.5</v>
      </c>
      <c r="DM8" s="59">
        <v>190</v>
      </c>
      <c r="DN8" s="59">
        <v>192.5</v>
      </c>
      <c r="DO8" s="59">
        <v>265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2024-01-11T00:14:03Z</dcterms:created>
  <dcterms:modified xsi:type="dcterms:W3CDTF">2024-02-01T07:15:51Z</dcterms:modified>
  <cp:category/>
</cp:coreProperties>
</file>