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5\99_公営企業関係\照会回答\[0202][0201]公営企業に係る経営比較分析表（令和４年度決算）の分析等について（依頼）\02 回答\経営分析比較表\"/>
    </mc:Choice>
  </mc:AlternateContent>
  <workbookProtection workbookAlgorithmName="SHA-512" workbookHashValue="S6/8yo4zMpNostgioS7CLQnYpAMkUql9pCKcIPDARWYPckJhP0me9fYaY86gMkoPASrfbtDOyW/JUB7sMYNsXQ==" workbookSaltValue="HIsqjO4ck5NxbE0CqRkwqA==" workbookSpinCount="100000" lockStructure="1"/>
  <bookViews>
    <workbookView xWindow="0" yWindow="0" windowWidth="23040" windowHeight="9168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HA76" i="4"/>
  <c r="AN51" i="4"/>
  <c r="FE30" i="4"/>
  <c r="FE51" i="4"/>
  <c r="JV30" i="4"/>
  <c r="AN30" i="4"/>
  <c r="KP76" i="4"/>
  <c r="AG76" i="4"/>
  <c r="JV51" i="4"/>
  <c r="BG30" i="4"/>
  <c r="LE76" i="4"/>
  <c r="KO30" i="4"/>
  <c r="AV76" i="4"/>
  <c r="KO51" i="4"/>
  <c r="FX51" i="4"/>
  <c r="BG51" i="4"/>
  <c r="FX30" i="4"/>
  <c r="HP76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<sst xmlns="http://schemas.openxmlformats.org/spreadsheetml/2006/main" count="278" uniqueCount="138">
  <si>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</si>
  <si>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</si>
  <si>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</si>
  <si>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</si>
  <si>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</si>
  <si>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</si>
  <si>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</si>
  <si>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</si>
  <si>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</si>
  <si>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</si>
  <si>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</si>
  <si>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</si>
  <si>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</si>
  <si>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</si>
  <si>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</si>
  <si>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</si>
  <si>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</si>
  <si>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</si>
  <si>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</si>
  <si>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</si>
  <si>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</si>
  <si>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</si>
  <si>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</si>
  <si>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</si>
  <si>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</si>
  <si>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</si>
  <si>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</si>
  <si>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</si>
  <si>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</si>
  <si>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</si>
  <si>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</si>
  <si>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</si>
  <si>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</si>
  <si>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</si>
  <si>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</si>
  <si>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</si>
  <si>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</si>
  <si>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</si>
  <si>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</si>
  <si>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</si>
  <si>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</si>
  <si>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</si>
  <si>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</si>
  <si>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</si>
  <si>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</si>
  <si>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</si>
  <si>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</si>
  <si>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</si>
  <si>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</si>
  <si>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</si>
  <si>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</si>
  <si>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</si>
  <si>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</si>
  <si>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</si>
  <si>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</si>
  <si>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</si>
  <si>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</si>
  <si>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</si>
  <si>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</si>
  <si>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</si>
  <si>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</si>
  <si>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</si>
  <si>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</si>
  <si>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</si>
  <si>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</si>
  <si>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</si>
  <si>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</si>
  <si>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</si>
  <si>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</si>
  <si>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</si>
  <si>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</si>
  <si>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</si>
  <si>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</si>
  <si>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</si>
  <si>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</si>
  <si>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</si>
  <si>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</si>
  <si>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</si>
  <si>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</si>
  <si>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</si>
  <si>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</si>
  <si>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</si>
  <si>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</si>
  <si>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</si>
  <si>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</si>
  <si>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</si>
  <si>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</si>
  <si>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</si>
  <si>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</si>
  <si>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</si>
  <si>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</si>
  <si>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</si>
  <si>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</si>
  <si>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</si>
  <si>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</si>
  <si>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</si>
  <si>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</si>
  <si>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</si>
  <si>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</si>
  <si>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</si>
  <si>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</si>
  <si>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</si>
  <si>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</si>
  <si>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</si>
  <si>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</si>
  <si>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</si>
  <si>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</si>
  <si>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</si>
  <si>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当該値(N-3)</t>
    <phoneticPr fontId="5"/>
  </si>
  <si>
    <t>当該値(N-2)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</si>
  <si>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</si>
  <si>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</si>
  <si>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</si>
  <si>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</si>
  <si>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</si>
  <si>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</si>
  <si>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</si>
  <si>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中央駐車場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</si>
  <si>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</si>
  <si>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</si>
  <si>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</si>
  <si>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</si>
  <si>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</si>
  <si>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</si>
  <si>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</t>
  </si>
  <si>
    <t>地下式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</si>
  <si>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</si>
  <si>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</si>
  <si>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</si>
  <si>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</si>
  <si>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</si>
  <si>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</si>
  <si>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</si>
  <si>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</si>
  <si>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類似施設平均値を大幅に上回っており、黒字で推移しております。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ウワマワ</t>
    </rPh>
    <rPh sb="28" eb="30">
      <t>クロジ</t>
    </rPh>
    <rPh sb="31" eb="33">
      <t>スイイ</t>
    </rPh>
    <rPh sb="42" eb="43">
      <t>タ</t>
    </rPh>
    <rPh sb="43" eb="45">
      <t>カイケイ</t>
    </rPh>
    <rPh sb="45" eb="48">
      <t>ホジョキン</t>
    </rPh>
    <rPh sb="48" eb="50">
      <t>ヒリツ</t>
    </rPh>
    <rPh sb="52" eb="53">
      <t>ホカ</t>
    </rPh>
    <rPh sb="53" eb="55">
      <t>カイケイ</t>
    </rPh>
    <rPh sb="58" eb="61">
      <t>ホジョキン</t>
    </rPh>
    <rPh sb="70" eb="72">
      <t>チュウシャ</t>
    </rPh>
    <rPh sb="72" eb="74">
      <t>ダイスウ</t>
    </rPh>
    <rPh sb="74" eb="76">
      <t>イチダイ</t>
    </rPh>
    <rPh sb="76" eb="77">
      <t>ア</t>
    </rPh>
    <rPh sb="80" eb="81">
      <t>ホカ</t>
    </rPh>
    <rPh sb="81" eb="83">
      <t>カイケイ</t>
    </rPh>
    <rPh sb="83" eb="86">
      <t>ホジョキン</t>
    </rPh>
    <rPh sb="86" eb="87">
      <t>ガク</t>
    </rPh>
    <rPh sb="89" eb="90">
      <t>ホカ</t>
    </rPh>
    <rPh sb="90" eb="92">
      <t>カイケイ</t>
    </rPh>
    <rPh sb="95" eb="98">
      <t>ホジョキン</t>
    </rPh>
    <rPh sb="107" eb="109">
      <t>ウリアゲ</t>
    </rPh>
    <rPh sb="109" eb="110">
      <t>タカ</t>
    </rPh>
    <rPh sb="113" eb="115">
      <t>ヒリツ</t>
    </rPh>
    <rPh sb="117" eb="119">
      <t>ルイジ</t>
    </rPh>
    <rPh sb="119" eb="121">
      <t>シセツ</t>
    </rPh>
    <rPh sb="121" eb="124">
      <t>ヘイキンチ</t>
    </rPh>
    <rPh sb="125" eb="127">
      <t>オオハバ</t>
    </rPh>
    <rPh sb="135" eb="136">
      <t>タカ</t>
    </rPh>
    <rPh sb="137" eb="139">
      <t>エイギョウ</t>
    </rPh>
    <rPh sb="139" eb="142">
      <t>ソウリエキ</t>
    </rPh>
    <rPh sb="143" eb="145">
      <t>カクホ</t>
    </rPh>
    <rPh sb="161" eb="163">
      <t>ルイジ</t>
    </rPh>
    <rPh sb="163" eb="165">
      <t>シセツ</t>
    </rPh>
    <rPh sb="165" eb="168">
      <t>ヘイキンチ</t>
    </rPh>
    <rPh sb="169" eb="171">
      <t>オオハバ</t>
    </rPh>
    <rPh sb="172" eb="174">
      <t>ウワマワ</t>
    </rPh>
    <rPh sb="179" eb="181">
      <t>アンテイ</t>
    </rPh>
    <rPh sb="183" eb="186">
      <t>シュウエキセイ</t>
    </rPh>
    <rPh sb="187" eb="189">
      <t>カクホ</t>
    </rPh>
    <phoneticPr fontId="15"/>
  </si>
  <si>
    <t>⑪稼働率
　類似施設平均値を上回っています。今後も同程度の稼働率が見込まれます。</t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</si>
  <si>
    <t>　営業総利益、稼働率共に安定した駐車場です。引き続き、利用者の声を反映させながら運営を推進していきます。</t>
    <rPh sb="1" eb="3">
      <t>エイギョウ</t>
    </rPh>
    <rPh sb="3" eb="6">
      <t>ソウリエキ</t>
    </rPh>
    <rPh sb="7" eb="9">
      <t>カドウ</t>
    </rPh>
    <rPh sb="9" eb="10">
      <t>リツ</t>
    </rPh>
    <rPh sb="10" eb="11">
      <t>トモ</t>
    </rPh>
    <rPh sb="12" eb="14">
      <t>アンテイ</t>
    </rPh>
    <rPh sb="16" eb="18">
      <t>チュウシャ</t>
    </rPh>
    <rPh sb="18" eb="19">
      <t>ジョウ</t>
    </rPh>
    <rPh sb="22" eb="23">
      <t>ヒ</t>
    </rPh>
    <rPh sb="24" eb="25">
      <t>ツヅ</t>
    </rPh>
    <rPh sb="27" eb="30">
      <t>リヨウシャ</t>
    </rPh>
    <rPh sb="31" eb="32">
      <t>コエ</t>
    </rPh>
    <rPh sb="33" eb="35">
      <t>ハンエイ</t>
    </rPh>
    <rPh sb="40" eb="42">
      <t>ウンエイ</t>
    </rPh>
    <rPh sb="43" eb="45">
      <t>スイシン</t>
    </rPh>
    <phoneticPr fontId="15"/>
  </si>
  <si>
    <t>⑦敷地の地価
　国の土地を借り上げています。
⑧設備投資見込額
　今後、老朽化した機器の取替工事のため設備投資を行う見込みです。
⑩企業債残高対料金収入比率
　類似施設平均値を大幅に下回っています。</t>
    <rPh sb="1" eb="3">
      <t>シキチ</t>
    </rPh>
    <rPh sb="4" eb="6">
      <t>チカ</t>
    </rPh>
    <rPh sb="8" eb="9">
      <t>クニ</t>
    </rPh>
    <rPh sb="10" eb="12">
      <t>トチ</t>
    </rPh>
    <rPh sb="13" eb="14">
      <t>カ</t>
    </rPh>
    <rPh sb="15" eb="16">
      <t>ア</t>
    </rPh>
    <rPh sb="44" eb="46">
      <t>トリカエ</t>
    </rPh>
    <rPh sb="91" eb="92">
      <t>シタ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</si>
</sst>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367.5</c:v>
                </c:pt>
                <c:pt idx="1">
                  <c:v>388.7</c:v>
                </c:pt>
                <c:pt idx="2">
                  <c:v>296</c:v>
                </c:pt>
                <c:pt idx="3">
                  <c:v>275.5</c:v>
                </c:pt>
                <c:pt idx="4">
                  <c:v>290.60000000000002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4-4F95-ADDB-E2E3802B3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150.30000000000001</c:v>
                </c:pt>
                <c:pt idx="1">
                  <c:v>230.7</c:v>
                </c:pt>
                <c:pt idx="2">
                  <c:v>127.8</c:v>
                </c:pt>
                <c:pt idx="3">
                  <c:v>146.5</c:v>
                </c:pt>
                <c:pt idx="4">
                  <c:v>142.69999999999999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34-4F95-ADDB-E2E3802B3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7.4</c:v>
                </c:pt>
                <c:pt idx="1">
                  <c:v>7.2</c:v>
                </c:pt>
                <c:pt idx="2">
                  <c:v>9.8000000000000007</c:v>
                </c:pt>
                <c:pt idx="3">
                  <c:v>9.3000000000000007</c:v>
                </c:pt>
                <c:pt idx="4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C-4AA5-AAAA-7AD1B588F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108.2</c:v>
                </c:pt>
                <c:pt idx="1">
                  <c:v>1555</c:v>
                </c:pt>
                <c:pt idx="2">
                  <c:v>145.19999999999999</c:v>
                </c:pt>
                <c:pt idx="3">
                  <c:v>219.9</c:v>
                </c:pt>
                <c:pt idx="4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AC-4AA5-AAAA-7AD1B588F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BFA-460B-B933-38B571BC4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FA-460B-B933-38B571BC4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3C0-4F7B-9313-56AAD9525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C0-4F7B-9313-56AAD9525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9-4A1F-A627-ABD76C567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1.7</c:v>
                </c:pt>
                <c:pt idx="2">
                  <c:v>6.6</c:v>
                </c:pt>
                <c:pt idx="3">
                  <c:v>5.5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9-4A1F-A627-ABD76C567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E-4CBD-849D-C71F201E6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7</c:v>
                </c:pt>
                <c:pt idx="2">
                  <c:v>67</c:v>
                </c:pt>
                <c:pt idx="3">
                  <c:v>56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E-4CBD-849D-C71F201E6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201.7</c:v>
                </c:pt>
                <c:pt idx="1">
                  <c:v>197.5</c:v>
                </c:pt>
                <c:pt idx="2">
                  <c:v>134.5</c:v>
                </c:pt>
                <c:pt idx="3">
                  <c:v>138.4</c:v>
                </c:pt>
                <c:pt idx="4">
                  <c:v>161.1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B-4631-AB3F-92FA51B19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161.5</c:v>
                </c:pt>
                <c:pt idx="1">
                  <c:v>164.6</c:v>
                </c:pt>
                <c:pt idx="2">
                  <c:v>131</c:v>
                </c:pt>
                <c:pt idx="3">
                  <c:v>136.80000000000001</c:v>
                </c:pt>
                <c:pt idx="4">
                  <c:v>145.1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B-4631-AB3F-92FA51B19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72.8</c:v>
                </c:pt>
                <c:pt idx="1">
                  <c:v>74.3</c:v>
                </c:pt>
                <c:pt idx="2">
                  <c:v>66.2</c:v>
                </c:pt>
                <c:pt idx="3">
                  <c:v>64.099999999999994</c:v>
                </c:pt>
                <c:pt idx="4">
                  <c:v>66.8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E-4019-A107-BF4BD1854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-0.1</c:v>
                </c:pt>
                <c:pt idx="1">
                  <c:v>36.200000000000003</c:v>
                </c:pt>
                <c:pt idx="2">
                  <c:v>-25.9</c:v>
                </c:pt>
                <c:pt idx="3">
                  <c:v>-24.6</c:v>
                </c:pt>
                <c:pt idx="4">
                  <c:v>-29.2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E-4019-A107-BF4BD1854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182413</c:v>
                </c:pt>
                <c:pt idx="1">
                  <c:v>191120</c:v>
                </c:pt>
                <c:pt idx="2">
                  <c:v>126301</c:v>
                </c:pt>
                <c:pt idx="3">
                  <c:v>119276</c:v>
                </c:pt>
                <c:pt idx="4">
                  <c:v>151294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0-4443-ABA4-B47EC65BC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16973</c:v>
                </c:pt>
                <c:pt idx="1">
                  <c:v>24482</c:v>
                </c:pt>
                <c:pt idx="2">
                  <c:v>2220</c:v>
                </c:pt>
                <c:pt idx="3">
                  <c:v>3097</c:v>
                </c:pt>
                <c:pt idx="4">
                  <c:v>6051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0-4443-ABA4-B47EC65BC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B26" zoomScaleNormal="100" zoomScaleSheetLayoutView="70" workbookViewId="0">
      <selection activeCell="ND48" sqref="ND48:NR48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広島県広島市　中央駐車場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13278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124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25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406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420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134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367.5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388.7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296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275.5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290.60000000000002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201.7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197.5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134.5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138.4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161.1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150.30000000000001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230.7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127.8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146.5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142.69999999999999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1.7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6.6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5.5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4.0999999999999996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161.5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164.6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136.80000000000001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145.1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137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135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72.8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74.3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66.2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64.099999999999994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66.8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182413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191120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126301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119276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151294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67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65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-0.1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36.200000000000003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-25.9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-24.6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-29.2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16973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24482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2220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3097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6051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136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50834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7.4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7.2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9.8000000000000007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9.3000000000000007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7.6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108.2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1555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145.19999999999999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219.9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107.1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Oy4CLtQxyZSsF4+Nkpx5u7FVbwOK8CDykitIx5ppCtTLaApYccILGlmk/Rj9hP2JoOEYp3VM51iIaVF4sxaj3g==" saltValue="fv78iWqbKSwLVS6ekxBQM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99</v>
      </c>
      <c r="AL5" s="47" t="s">
        <v>90</v>
      </c>
      <c r="AM5" s="47" t="s">
        <v>100</v>
      </c>
      <c r="AN5" s="47" t="s">
        <v>101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102</v>
      </c>
      <c r="AW5" s="47" t="s">
        <v>103</v>
      </c>
      <c r="AX5" s="47" t="s">
        <v>104</v>
      </c>
      <c r="AY5" s="47" t="s">
        <v>105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106</v>
      </c>
      <c r="BG5" s="47" t="s">
        <v>102</v>
      </c>
      <c r="BH5" s="47" t="s">
        <v>90</v>
      </c>
      <c r="BI5" s="47" t="s">
        <v>91</v>
      </c>
      <c r="BJ5" s="47" t="s">
        <v>107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106</v>
      </c>
      <c r="BR5" s="47" t="s">
        <v>89</v>
      </c>
      <c r="BS5" s="47" t="s">
        <v>90</v>
      </c>
      <c r="BT5" s="47" t="s">
        <v>91</v>
      </c>
      <c r="BU5" s="47" t="s">
        <v>105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106</v>
      </c>
      <c r="CC5" s="47" t="s">
        <v>108</v>
      </c>
      <c r="CD5" s="47" t="s">
        <v>109</v>
      </c>
      <c r="CE5" s="47" t="s">
        <v>91</v>
      </c>
      <c r="CF5" s="47" t="s">
        <v>107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89</v>
      </c>
      <c r="CQ5" s="47" t="s">
        <v>109</v>
      </c>
      <c r="CR5" s="47" t="s">
        <v>91</v>
      </c>
      <c r="CS5" s="47" t="s">
        <v>105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106</v>
      </c>
      <c r="DA5" s="47" t="s">
        <v>108</v>
      </c>
      <c r="DB5" s="47" t="s">
        <v>103</v>
      </c>
      <c r="DC5" s="47" t="s">
        <v>104</v>
      </c>
      <c r="DD5" s="47" t="s">
        <v>105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110</v>
      </c>
      <c r="DL5" s="47" t="s">
        <v>89</v>
      </c>
      <c r="DM5" s="47" t="s">
        <v>90</v>
      </c>
      <c r="DN5" s="47" t="s">
        <v>91</v>
      </c>
      <c r="DO5" s="47" t="s">
        <v>107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111</v>
      </c>
      <c r="B6" s="48">
        <f>B8</f>
        <v>2022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広島県広島市</v>
      </c>
      <c r="I6" s="48" t="str">
        <f t="shared" si="1"/>
        <v>中央駐車場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地下式</v>
      </c>
      <c r="R6" s="51">
        <f t="shared" si="1"/>
        <v>25</v>
      </c>
      <c r="S6" s="50" t="str">
        <f t="shared" si="1"/>
        <v>公共施設</v>
      </c>
      <c r="T6" s="50" t="str">
        <f t="shared" si="1"/>
        <v>無</v>
      </c>
      <c r="U6" s="51">
        <f t="shared" si="1"/>
        <v>13278</v>
      </c>
      <c r="V6" s="51">
        <f t="shared" si="1"/>
        <v>406</v>
      </c>
      <c r="W6" s="51">
        <f t="shared" si="1"/>
        <v>420</v>
      </c>
      <c r="X6" s="50" t="str">
        <f t="shared" si="1"/>
        <v>利用料金制</v>
      </c>
      <c r="Y6" s="52">
        <f>IF(Y8="-",NA(),Y8)</f>
        <v>367.5</v>
      </c>
      <c r="Z6" s="52">
        <f t="shared" ref="Z6:AH6" si="2">IF(Z8="-",NA(),Z8)</f>
        <v>388.7</v>
      </c>
      <c r="AA6" s="52">
        <f t="shared" si="2"/>
        <v>296</v>
      </c>
      <c r="AB6" s="52">
        <f t="shared" si="2"/>
        <v>275.5</v>
      </c>
      <c r="AC6" s="52">
        <f t="shared" si="2"/>
        <v>290.60000000000002</v>
      </c>
      <c r="AD6" s="52">
        <f t="shared" si="2"/>
        <v>150.30000000000001</v>
      </c>
      <c r="AE6" s="52">
        <f t="shared" si="2"/>
        <v>230.7</v>
      </c>
      <c r="AF6" s="52">
        <f t="shared" si="2"/>
        <v>127.8</v>
      </c>
      <c r="AG6" s="52">
        <f t="shared" si="2"/>
        <v>146.5</v>
      </c>
      <c r="AH6" s="52">
        <f t="shared" si="2"/>
        <v>142.69999999999999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1.7</v>
      </c>
      <c r="AQ6" s="52">
        <f t="shared" si="3"/>
        <v>6.6</v>
      </c>
      <c r="AR6" s="52">
        <f t="shared" si="3"/>
        <v>5.5</v>
      </c>
      <c r="AS6" s="52">
        <f t="shared" si="3"/>
        <v>4.0999999999999996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7</v>
      </c>
      <c r="BB6" s="53">
        <f t="shared" si="4"/>
        <v>67</v>
      </c>
      <c r="BC6" s="53">
        <f t="shared" si="4"/>
        <v>56</v>
      </c>
      <c r="BD6" s="53">
        <f t="shared" si="4"/>
        <v>65</v>
      </c>
      <c r="BE6" s="51" t="str">
        <f>IF(BE8="-","",IF(BE8="-","【-】","【"&amp;SUBSTITUTE(TEXT(BE8,"#,##0"),"-","△")&amp;"】"))</f>
        <v>【33】</v>
      </c>
      <c r="BF6" s="52">
        <f>IF(BF8="-",NA(),BF8)</f>
        <v>72.8</v>
      </c>
      <c r="BG6" s="52">
        <f t="shared" ref="BG6:BO6" si="5">IF(BG8="-",NA(),BG8)</f>
        <v>74.3</v>
      </c>
      <c r="BH6" s="52">
        <f t="shared" si="5"/>
        <v>66.2</v>
      </c>
      <c r="BI6" s="52">
        <f t="shared" si="5"/>
        <v>64.099999999999994</v>
      </c>
      <c r="BJ6" s="52">
        <f t="shared" si="5"/>
        <v>66.8</v>
      </c>
      <c r="BK6" s="52">
        <f t="shared" si="5"/>
        <v>-0.1</v>
      </c>
      <c r="BL6" s="52">
        <f t="shared" si="5"/>
        <v>36.200000000000003</v>
      </c>
      <c r="BM6" s="52">
        <f t="shared" si="5"/>
        <v>-25.9</v>
      </c>
      <c r="BN6" s="52">
        <f t="shared" si="5"/>
        <v>-24.6</v>
      </c>
      <c r="BO6" s="52">
        <f t="shared" si="5"/>
        <v>-29.2</v>
      </c>
      <c r="BP6" s="49" t="str">
        <f>IF(BP8="-","",IF(BP8="-","【-】","【"&amp;SUBSTITUTE(TEXT(BP8,"#,##0.0"),"-","△")&amp;"】"))</f>
        <v>【12.8】</v>
      </c>
      <c r="BQ6" s="53">
        <f>IF(BQ8="-",NA(),BQ8)</f>
        <v>182413</v>
      </c>
      <c r="BR6" s="53">
        <f t="shared" ref="BR6:BZ6" si="6">IF(BR8="-",NA(),BR8)</f>
        <v>191120</v>
      </c>
      <c r="BS6" s="53">
        <f t="shared" si="6"/>
        <v>126301</v>
      </c>
      <c r="BT6" s="53">
        <f t="shared" si="6"/>
        <v>119276</v>
      </c>
      <c r="BU6" s="53">
        <f t="shared" si="6"/>
        <v>151294</v>
      </c>
      <c r="BV6" s="53">
        <f t="shared" si="6"/>
        <v>16973</v>
      </c>
      <c r="BW6" s="53">
        <f t="shared" si="6"/>
        <v>24482</v>
      </c>
      <c r="BX6" s="53">
        <f t="shared" si="6"/>
        <v>2220</v>
      </c>
      <c r="BY6" s="53">
        <f t="shared" si="6"/>
        <v>3097</v>
      </c>
      <c r="BZ6" s="53">
        <f t="shared" si="6"/>
        <v>6051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112</v>
      </c>
      <c r="CM6" s="51">
        <f t="shared" ref="CM6:CN6" si="7">CM8</f>
        <v>0</v>
      </c>
      <c r="CN6" s="51">
        <f t="shared" si="7"/>
        <v>50834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>
        <f>IF(CZ8="-",NA(),CZ8)</f>
        <v>7.4</v>
      </c>
      <c r="DA6" s="52">
        <f t="shared" ref="DA6:DI6" si="8">IF(DA8="-",NA(),DA8)</f>
        <v>7.2</v>
      </c>
      <c r="DB6" s="52">
        <f t="shared" si="8"/>
        <v>9.8000000000000007</v>
      </c>
      <c r="DC6" s="52">
        <f t="shared" si="8"/>
        <v>9.3000000000000007</v>
      </c>
      <c r="DD6" s="52">
        <f t="shared" si="8"/>
        <v>7.6</v>
      </c>
      <c r="DE6" s="52">
        <f t="shared" si="8"/>
        <v>108.2</v>
      </c>
      <c r="DF6" s="52">
        <f t="shared" si="8"/>
        <v>1555</v>
      </c>
      <c r="DG6" s="52">
        <f t="shared" si="8"/>
        <v>145.19999999999999</v>
      </c>
      <c r="DH6" s="52">
        <f t="shared" si="8"/>
        <v>219.9</v>
      </c>
      <c r="DI6" s="52">
        <f t="shared" si="8"/>
        <v>107.1</v>
      </c>
      <c r="DJ6" s="49" t="str">
        <f>IF(DJ8="-","",IF(DJ8="-","【-】","【"&amp;SUBSTITUTE(TEXT(DJ8,"#,##0.0"),"-","△")&amp;"】"))</f>
        <v>【72.2】</v>
      </c>
      <c r="DK6" s="52">
        <f>IF(DK8="-",NA(),DK8)</f>
        <v>201.7</v>
      </c>
      <c r="DL6" s="52">
        <f t="shared" ref="DL6:DT6" si="9">IF(DL8="-",NA(),DL8)</f>
        <v>197.5</v>
      </c>
      <c r="DM6" s="52">
        <f t="shared" si="9"/>
        <v>134.5</v>
      </c>
      <c r="DN6" s="52">
        <f t="shared" si="9"/>
        <v>138.4</v>
      </c>
      <c r="DO6" s="52">
        <f t="shared" si="9"/>
        <v>161.1</v>
      </c>
      <c r="DP6" s="52">
        <f t="shared" si="9"/>
        <v>161.5</v>
      </c>
      <c r="DQ6" s="52">
        <f t="shared" si="9"/>
        <v>164.6</v>
      </c>
      <c r="DR6" s="52">
        <f t="shared" si="9"/>
        <v>131</v>
      </c>
      <c r="DS6" s="52">
        <f t="shared" si="9"/>
        <v>136.80000000000001</v>
      </c>
      <c r="DT6" s="52">
        <f t="shared" si="9"/>
        <v>145.1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113</v>
      </c>
      <c r="B7" s="48">
        <f t="shared" ref="B7:X7" si="10">B8</f>
        <v>2022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広島県　広島市</v>
      </c>
      <c r="I7" s="48" t="str">
        <f t="shared" si="10"/>
        <v>中央駐車場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地下式</v>
      </c>
      <c r="R7" s="51">
        <f t="shared" si="10"/>
        <v>25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13278</v>
      </c>
      <c r="V7" s="51">
        <f t="shared" si="10"/>
        <v>406</v>
      </c>
      <c r="W7" s="51">
        <f t="shared" si="10"/>
        <v>420</v>
      </c>
      <c r="X7" s="50" t="str">
        <f t="shared" si="10"/>
        <v>利用料金制</v>
      </c>
      <c r="Y7" s="52">
        <f>Y8</f>
        <v>367.5</v>
      </c>
      <c r="Z7" s="52">
        <f t="shared" ref="Z7:AH7" si="11">Z8</f>
        <v>388.7</v>
      </c>
      <c r="AA7" s="52">
        <f t="shared" si="11"/>
        <v>296</v>
      </c>
      <c r="AB7" s="52">
        <f t="shared" si="11"/>
        <v>275.5</v>
      </c>
      <c r="AC7" s="52">
        <f t="shared" si="11"/>
        <v>290.60000000000002</v>
      </c>
      <c r="AD7" s="52">
        <f t="shared" si="11"/>
        <v>150.30000000000001</v>
      </c>
      <c r="AE7" s="52">
        <f t="shared" si="11"/>
        <v>230.7</v>
      </c>
      <c r="AF7" s="52">
        <f t="shared" si="11"/>
        <v>127.8</v>
      </c>
      <c r="AG7" s="52">
        <f t="shared" si="11"/>
        <v>146.5</v>
      </c>
      <c r="AH7" s="52">
        <f t="shared" si="11"/>
        <v>142.69999999999999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1.7</v>
      </c>
      <c r="AQ7" s="52">
        <f t="shared" si="12"/>
        <v>6.6</v>
      </c>
      <c r="AR7" s="52">
        <f t="shared" si="12"/>
        <v>5.5</v>
      </c>
      <c r="AS7" s="52">
        <f t="shared" si="12"/>
        <v>4.0999999999999996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7</v>
      </c>
      <c r="BB7" s="53">
        <f t="shared" si="13"/>
        <v>67</v>
      </c>
      <c r="BC7" s="53">
        <f t="shared" si="13"/>
        <v>56</v>
      </c>
      <c r="BD7" s="53">
        <f t="shared" si="13"/>
        <v>65</v>
      </c>
      <c r="BE7" s="51"/>
      <c r="BF7" s="52">
        <f>BF8</f>
        <v>72.8</v>
      </c>
      <c r="BG7" s="52">
        <f t="shared" ref="BG7:BO7" si="14">BG8</f>
        <v>74.3</v>
      </c>
      <c r="BH7" s="52">
        <f t="shared" si="14"/>
        <v>66.2</v>
      </c>
      <c r="BI7" s="52">
        <f t="shared" si="14"/>
        <v>64.099999999999994</v>
      </c>
      <c r="BJ7" s="52">
        <f t="shared" si="14"/>
        <v>66.8</v>
      </c>
      <c r="BK7" s="52">
        <f t="shared" si="14"/>
        <v>-0.1</v>
      </c>
      <c r="BL7" s="52">
        <f t="shared" si="14"/>
        <v>36.200000000000003</v>
      </c>
      <c r="BM7" s="52">
        <f t="shared" si="14"/>
        <v>-25.9</v>
      </c>
      <c r="BN7" s="52">
        <f t="shared" si="14"/>
        <v>-24.6</v>
      </c>
      <c r="BO7" s="52">
        <f t="shared" si="14"/>
        <v>-29.2</v>
      </c>
      <c r="BP7" s="49"/>
      <c r="BQ7" s="53">
        <f>BQ8</f>
        <v>182413</v>
      </c>
      <c r="BR7" s="53">
        <f t="shared" ref="BR7:BZ7" si="15">BR8</f>
        <v>191120</v>
      </c>
      <c r="BS7" s="53">
        <f t="shared" si="15"/>
        <v>126301</v>
      </c>
      <c r="BT7" s="53">
        <f t="shared" si="15"/>
        <v>119276</v>
      </c>
      <c r="BU7" s="53">
        <f t="shared" si="15"/>
        <v>151294</v>
      </c>
      <c r="BV7" s="53">
        <f t="shared" si="15"/>
        <v>16973</v>
      </c>
      <c r="BW7" s="53">
        <f t="shared" si="15"/>
        <v>24482</v>
      </c>
      <c r="BX7" s="53">
        <f t="shared" si="15"/>
        <v>2220</v>
      </c>
      <c r="BY7" s="53">
        <f t="shared" si="15"/>
        <v>3097</v>
      </c>
      <c r="BZ7" s="53">
        <f t="shared" si="15"/>
        <v>6051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115</v>
      </c>
      <c r="CL7" s="49"/>
      <c r="CM7" s="51">
        <f>CM8</f>
        <v>0</v>
      </c>
      <c r="CN7" s="51">
        <f>CN8</f>
        <v>50834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115</v>
      </c>
      <c r="CY7" s="49"/>
      <c r="CZ7" s="52">
        <f>CZ8</f>
        <v>7.4</v>
      </c>
      <c r="DA7" s="52">
        <f t="shared" ref="DA7:DI7" si="16">DA8</f>
        <v>7.2</v>
      </c>
      <c r="DB7" s="52">
        <f t="shared" si="16"/>
        <v>9.8000000000000007</v>
      </c>
      <c r="DC7" s="52">
        <f t="shared" si="16"/>
        <v>9.3000000000000007</v>
      </c>
      <c r="DD7" s="52">
        <f t="shared" si="16"/>
        <v>7.6</v>
      </c>
      <c r="DE7" s="52">
        <f t="shared" si="16"/>
        <v>108.2</v>
      </c>
      <c r="DF7" s="52">
        <f t="shared" si="16"/>
        <v>1555</v>
      </c>
      <c r="DG7" s="52">
        <f t="shared" si="16"/>
        <v>145.19999999999999</v>
      </c>
      <c r="DH7" s="52">
        <f t="shared" si="16"/>
        <v>219.9</v>
      </c>
      <c r="DI7" s="52">
        <f t="shared" si="16"/>
        <v>107.1</v>
      </c>
      <c r="DJ7" s="49"/>
      <c r="DK7" s="52">
        <f>DK8</f>
        <v>201.7</v>
      </c>
      <c r="DL7" s="52">
        <f t="shared" ref="DL7:DT7" si="17">DL8</f>
        <v>197.5</v>
      </c>
      <c r="DM7" s="52">
        <f t="shared" si="17"/>
        <v>134.5</v>
      </c>
      <c r="DN7" s="52">
        <f t="shared" si="17"/>
        <v>138.4</v>
      </c>
      <c r="DO7" s="52">
        <f t="shared" si="17"/>
        <v>161.1</v>
      </c>
      <c r="DP7" s="52">
        <f t="shared" si="17"/>
        <v>161.5</v>
      </c>
      <c r="DQ7" s="52">
        <f t="shared" si="17"/>
        <v>164.6</v>
      </c>
      <c r="DR7" s="52">
        <f t="shared" si="17"/>
        <v>131</v>
      </c>
      <c r="DS7" s="52">
        <f t="shared" si="17"/>
        <v>136.80000000000001</v>
      </c>
      <c r="DT7" s="52">
        <f t="shared" si="17"/>
        <v>145.1</v>
      </c>
      <c r="DU7" s="49"/>
    </row>
    <row r="8" spans="1:125" s="54" customFormat="1" x14ac:dyDescent="0.2">
      <c r="A8" s="37"/>
      <c r="B8" s="55">
        <v>2022</v>
      </c>
      <c r="C8" s="55">
        <v>341002</v>
      </c>
      <c r="D8" s="55">
        <v>47</v>
      </c>
      <c r="E8" s="55">
        <v>14</v>
      </c>
      <c r="F8" s="55">
        <v>0</v>
      </c>
      <c r="G8" s="55">
        <v>9</v>
      </c>
      <c r="H8" s="55" t="s">
        <v>116</v>
      </c>
      <c r="I8" s="55" t="s">
        <v>117</v>
      </c>
      <c r="J8" s="55" t="s">
        <v>118</v>
      </c>
      <c r="K8" s="55" t="s">
        <v>119</v>
      </c>
      <c r="L8" s="55" t="s">
        <v>120</v>
      </c>
      <c r="M8" s="55" t="s">
        <v>121</v>
      </c>
      <c r="N8" s="55" t="s">
        <v>122</v>
      </c>
      <c r="O8" s="56" t="s">
        <v>123</v>
      </c>
      <c r="P8" s="57" t="s">
        <v>124</v>
      </c>
      <c r="Q8" s="57" t="s">
        <v>125</v>
      </c>
      <c r="R8" s="58">
        <v>25</v>
      </c>
      <c r="S8" s="57" t="s">
        <v>126</v>
      </c>
      <c r="T8" s="57" t="s">
        <v>127</v>
      </c>
      <c r="U8" s="58">
        <v>13278</v>
      </c>
      <c r="V8" s="58">
        <v>406</v>
      </c>
      <c r="W8" s="58">
        <v>420</v>
      </c>
      <c r="X8" s="57" t="s">
        <v>128</v>
      </c>
      <c r="Y8" s="59">
        <v>367.5</v>
      </c>
      <c r="Z8" s="59">
        <v>388.7</v>
      </c>
      <c r="AA8" s="59">
        <v>296</v>
      </c>
      <c r="AB8" s="59">
        <v>275.5</v>
      </c>
      <c r="AC8" s="59">
        <v>290.60000000000002</v>
      </c>
      <c r="AD8" s="59">
        <v>150.30000000000001</v>
      </c>
      <c r="AE8" s="59">
        <v>230.7</v>
      </c>
      <c r="AF8" s="59">
        <v>127.8</v>
      </c>
      <c r="AG8" s="59">
        <v>146.5</v>
      </c>
      <c r="AH8" s="59">
        <v>142.69999999999999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1.7</v>
      </c>
      <c r="AQ8" s="59">
        <v>6.6</v>
      </c>
      <c r="AR8" s="59">
        <v>5.5</v>
      </c>
      <c r="AS8" s="59">
        <v>4.0999999999999996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7</v>
      </c>
      <c r="BB8" s="60">
        <v>67</v>
      </c>
      <c r="BC8" s="60">
        <v>56</v>
      </c>
      <c r="BD8" s="60">
        <v>65</v>
      </c>
      <c r="BE8" s="60">
        <v>33</v>
      </c>
      <c r="BF8" s="59">
        <v>72.8</v>
      </c>
      <c r="BG8" s="59">
        <v>74.3</v>
      </c>
      <c r="BH8" s="59">
        <v>66.2</v>
      </c>
      <c r="BI8" s="59">
        <v>64.099999999999994</v>
      </c>
      <c r="BJ8" s="59">
        <v>66.8</v>
      </c>
      <c r="BK8" s="59">
        <v>-0.1</v>
      </c>
      <c r="BL8" s="59">
        <v>36.200000000000003</v>
      </c>
      <c r="BM8" s="59">
        <v>-25.9</v>
      </c>
      <c r="BN8" s="59">
        <v>-24.6</v>
      </c>
      <c r="BO8" s="59">
        <v>-29.2</v>
      </c>
      <c r="BP8" s="56">
        <v>12.8</v>
      </c>
      <c r="BQ8" s="60">
        <v>182413</v>
      </c>
      <c r="BR8" s="60">
        <v>191120</v>
      </c>
      <c r="BS8" s="60">
        <v>126301</v>
      </c>
      <c r="BT8" s="61">
        <v>119276</v>
      </c>
      <c r="BU8" s="61">
        <v>151294</v>
      </c>
      <c r="BV8" s="60">
        <v>16973</v>
      </c>
      <c r="BW8" s="60">
        <v>24482</v>
      </c>
      <c r="BX8" s="60">
        <v>2220</v>
      </c>
      <c r="BY8" s="60">
        <v>3097</v>
      </c>
      <c r="BZ8" s="60">
        <v>6051</v>
      </c>
      <c r="CA8" s="58">
        <v>10556</v>
      </c>
      <c r="CB8" s="59" t="s">
        <v>120</v>
      </c>
      <c r="CC8" s="59" t="s">
        <v>120</v>
      </c>
      <c r="CD8" s="59" t="s">
        <v>120</v>
      </c>
      <c r="CE8" s="59" t="s">
        <v>120</v>
      </c>
      <c r="CF8" s="59" t="s">
        <v>120</v>
      </c>
      <c r="CG8" s="59" t="s">
        <v>120</v>
      </c>
      <c r="CH8" s="59" t="s">
        <v>120</v>
      </c>
      <c r="CI8" s="59" t="s">
        <v>120</v>
      </c>
      <c r="CJ8" s="59" t="s">
        <v>120</v>
      </c>
      <c r="CK8" s="59" t="s">
        <v>120</v>
      </c>
      <c r="CL8" s="56" t="s">
        <v>120</v>
      </c>
      <c r="CM8" s="58">
        <v>0</v>
      </c>
      <c r="CN8" s="58">
        <v>50834</v>
      </c>
      <c r="CO8" s="59" t="s">
        <v>120</v>
      </c>
      <c r="CP8" s="59" t="s">
        <v>120</v>
      </c>
      <c r="CQ8" s="59" t="s">
        <v>120</v>
      </c>
      <c r="CR8" s="59" t="s">
        <v>120</v>
      </c>
      <c r="CS8" s="59" t="s">
        <v>120</v>
      </c>
      <c r="CT8" s="59" t="s">
        <v>120</v>
      </c>
      <c r="CU8" s="59" t="s">
        <v>120</v>
      </c>
      <c r="CV8" s="59" t="s">
        <v>120</v>
      </c>
      <c r="CW8" s="59" t="s">
        <v>120</v>
      </c>
      <c r="CX8" s="59" t="s">
        <v>120</v>
      </c>
      <c r="CY8" s="56" t="s">
        <v>120</v>
      </c>
      <c r="CZ8" s="59">
        <v>7.4</v>
      </c>
      <c r="DA8" s="59">
        <v>7.2</v>
      </c>
      <c r="DB8" s="59">
        <v>9.8000000000000007</v>
      </c>
      <c r="DC8" s="59">
        <v>9.3000000000000007</v>
      </c>
      <c r="DD8" s="59">
        <v>7.6</v>
      </c>
      <c r="DE8" s="59">
        <v>108.2</v>
      </c>
      <c r="DF8" s="59">
        <v>1555</v>
      </c>
      <c r="DG8" s="59">
        <v>145.19999999999999</v>
      </c>
      <c r="DH8" s="59">
        <v>219.9</v>
      </c>
      <c r="DI8" s="59">
        <v>107.1</v>
      </c>
      <c r="DJ8" s="56">
        <v>72.2</v>
      </c>
      <c r="DK8" s="59">
        <v>201.7</v>
      </c>
      <c r="DL8" s="59">
        <v>197.5</v>
      </c>
      <c r="DM8" s="59">
        <v>134.5</v>
      </c>
      <c r="DN8" s="59">
        <v>138.4</v>
      </c>
      <c r="DO8" s="59">
        <v>161.1</v>
      </c>
      <c r="DP8" s="59">
        <v>161.5</v>
      </c>
      <c r="DQ8" s="59">
        <v>164.6</v>
      </c>
      <c r="DR8" s="59">
        <v>131</v>
      </c>
      <c r="DS8" s="59">
        <v>136.80000000000001</v>
      </c>
      <c r="DT8" s="59">
        <v>145.1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2024-02-01T07:35:18Z</cp:lastPrinted>
  <dcterms:created xsi:type="dcterms:W3CDTF">2024-01-11T00:14:04Z</dcterms:created>
  <dcterms:modified xsi:type="dcterms:W3CDTF">2024-02-01T07:48:49Z</dcterms:modified>
  <cp:category/>
</cp:coreProperties>
</file>