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5\99_公営企業関係\照会回答\[0202][0201]公営企業に係る経営比較分析表（令和４年度決算）の分析等について（依頼）\02 回答\経営分析比較表\"/>
    </mc:Choice>
  </mc:AlternateContent>
  <workbookProtection workbookAlgorithmName="SHA-512" workbookHashValue="onWgkzO6MlxJYYWhnHUA2VZ8YYLsdjyxjE/VfbSjIsgTDnVwC12+qbHZH283GeyyU7EUCjznCjb4IZlDxF/pfQ==" workbookSaltValue="zjV1h9n+b1Chs3jaQSsorg==" workbookSpinCount="100000" lockStructure="1"/>
  <bookViews>
    <workbookView xWindow="0" yWindow="0" windowWidth="23040" windowHeight="9168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CS30" i="4"/>
  <c r="MA51" i="4"/>
  <c r="IT76" i="4"/>
  <c r="CS51" i="4"/>
  <c r="HJ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A76" i="4"/>
  <c r="AN51" i="4"/>
  <c r="FE30" i="4"/>
  <c r="AG76" i="4"/>
  <c r="AN30" i="4"/>
  <c r="JV51" i="4"/>
  <c r="KP76" i="4"/>
  <c r="FE51" i="4"/>
  <c r="JV30" i="4"/>
  <c r="BG30" i="4"/>
  <c r="FX51" i="4"/>
  <c r="BG51" i="4"/>
  <c r="AV76" i="4"/>
  <c r="KO51" i="4"/>
  <c r="KO30" i="4"/>
  <c r="FX30" i="4"/>
  <c r="LE76" i="4"/>
  <c r="HP76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<sst xmlns="http://schemas.openxmlformats.org/spreadsheetml/2006/main" count="278" uniqueCount="136">
  <si>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</si>
  <si>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</si>
  <si>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</si>
  <si>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</si>
  <si>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</si>
  <si>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</si>
  <si>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</si>
  <si>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</si>
  <si>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</si>
  <si>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</si>
  <si>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</si>
  <si>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</si>
  <si>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</si>
  <si>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</si>
  <si>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</si>
  <si>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</si>
  <si>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</si>
  <si>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</si>
  <si>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</si>
  <si>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</si>
  <si>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</si>
  <si>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</si>
  <si>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</si>
  <si>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</si>
  <si>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</si>
  <si>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</si>
  <si>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</si>
  <si>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</si>
  <si>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</si>
  <si>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</si>
  <si>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</si>
  <si>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</si>
  <si>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</si>
  <si>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</si>
  <si>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</si>
  <si>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</si>
  <si>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</si>
  <si>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</si>
  <si>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</si>
  <si>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</si>
  <si>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</si>
  <si>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</si>
  <si>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</si>
  <si>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</si>
  <si>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</si>
  <si>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</si>
  <si>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</si>
  <si>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</si>
  <si>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</si>
  <si>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</si>
  <si>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</si>
  <si>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</si>
  <si>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</si>
  <si>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</si>
  <si>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</si>
  <si>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</si>
  <si>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</si>
  <si>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</si>
  <si>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</si>
  <si>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</si>
  <si>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</si>
  <si>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</si>
  <si>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</si>
  <si>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</si>
  <si>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</si>
  <si>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</si>
  <si>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</si>
  <si>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</si>
  <si>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</si>
  <si>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</si>
  <si>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</si>
  <si>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</si>
  <si>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</si>
  <si>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</si>
  <si>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</si>
  <si>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</si>
  <si>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</si>
  <si>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</si>
  <si>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</si>
  <si>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</si>
  <si>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</si>
  <si>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</si>
  <si>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</si>
  <si>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</si>
  <si>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</si>
  <si>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</si>
  <si>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</si>
  <si>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</si>
  <si>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</si>
  <si>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</si>
  <si>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</si>
  <si>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</si>
  <si>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</si>
  <si>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</si>
  <si>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</si>
  <si>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</si>
  <si>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</si>
  <si>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</si>
  <si>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</si>
  <si>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</si>
  <si>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</si>
  <si>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</si>
  <si>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</si>
  <si>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</si>
  <si>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</si>
  <si>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当該値(N-2)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</si>
  <si>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</si>
  <si>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</si>
  <si>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</si>
  <si>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</si>
  <si>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</si>
  <si>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</si>
  <si>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</si>
  <si>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</si>
  <si>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</si>
  <si>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中島町駐車場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</si>
  <si>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</si>
  <si>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</si>
  <si>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</si>
  <si>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</si>
  <si>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</si>
  <si>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</si>
  <si>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</si>
  <si>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</si>
  <si>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</si>
  <si>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</si>
  <si>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</si>
  <si>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</si>
  <si>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</si>
  <si>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</si>
  <si>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</si>
  <si>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</si>
  <si>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ウワマワ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79">
      <t>タカ</t>
    </rPh>
    <rPh sb="180" eb="183">
      <t>シュウエキセイ</t>
    </rPh>
    <rPh sb="184" eb="186">
      <t>カクホ</t>
    </rPh>
    <phoneticPr fontId="15"/>
  </si>
  <si>
    <t>　収益性、稼働率共に非常に安定した駐車場です。引き続き、利用者の声を反映させながら運営を推進していきます。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ヒジョウ</t>
    </rPh>
    <rPh sb="13" eb="15">
      <t>アンテイ</t>
    </rPh>
    <rPh sb="17" eb="19">
      <t>チュウシャ</t>
    </rPh>
    <rPh sb="19" eb="20">
      <t>ジョウ</t>
    </rPh>
    <rPh sb="23" eb="24">
      <t>ヒ</t>
    </rPh>
    <rPh sb="25" eb="26">
      <t>ツヅ</t>
    </rPh>
    <rPh sb="28" eb="31">
      <t>リヨウシャ</t>
    </rPh>
    <rPh sb="32" eb="33">
      <t>コエ</t>
    </rPh>
    <rPh sb="34" eb="36">
      <t>ハンエイ</t>
    </rPh>
    <rPh sb="41" eb="43">
      <t>ウンエイ</t>
    </rPh>
    <rPh sb="44" eb="46">
      <t>スイシン</t>
    </rPh>
    <phoneticPr fontId="15"/>
  </si>
  <si>
    <t>⑦敷地の地価
　道路上に設置しています。
⑧設備投資見込額
  今後、老朽化した機器の取替工事のため設備投資を行う見込みです。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</si>
  <si>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類似施設平均値を大幅に上回っています。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オオハバ</t>
    </rPh>
    <rPh sb="17" eb="19">
      <t>ウワマワ</t>
    </rPh>
    <rPh sb="27" eb="29">
      <t>ヘイワ</t>
    </rPh>
    <rPh sb="29" eb="31">
      <t>オオドオ</t>
    </rPh>
    <rPh sb="32" eb="33">
      <t>ゾ</t>
    </rPh>
    <rPh sb="35" eb="38">
      <t>リベンセイ</t>
    </rPh>
    <rPh sb="39" eb="40">
      <t>ヨ</t>
    </rPh>
    <rPh sb="41" eb="43">
      <t>イチ</t>
    </rPh>
    <rPh sb="44" eb="46">
      <t>セッチ</t>
    </rPh>
    <rPh sb="52" eb="54">
      <t>コンゴ</t>
    </rPh>
    <rPh sb="55" eb="56">
      <t>タカ</t>
    </rPh>
    <rPh sb="57" eb="59">
      <t>カドウ</t>
    </rPh>
    <rPh sb="59" eb="60">
      <t>リツ</t>
    </rPh>
    <rPh sb="61" eb="63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</si>
</sst>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5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_rels/chart6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7.xml" />
</Relationships>
</file>

<file path=xl/charts/_rels/chart7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8.xml" />
</Relationships>
</file>

<file path=xl/charts/_rels/chart8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9.xml" />
</Relationships>
</file>

<file path=xl/charts/_rels/chart9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10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559.29999999999995</c:v>
                </c:pt>
                <c:pt idx="1">
                  <c:v>571.9</c:v>
                </c:pt>
                <c:pt idx="2">
                  <c:v>416.5</c:v>
                </c:pt>
                <c:pt idx="3">
                  <c:v>501.5</c:v>
                </c:pt>
                <c:pt idx="4">
                  <c:v>633.9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F-4DBC-AFCD-AF21A33A3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F-4DBC-AFCD-AF21A33A3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E-408E-B14C-4C2AD9A68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9E-408E-B14C-4C2AD9A68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EB4-496F-B2F3-C11D36067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4-496F-B2F3-C11D36067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90E-4A28-A615-70BFC708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E-4A28-A615-70BFC708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7-4813-9212-C6362B11D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7-4813-9212-C6362B11D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7-463F-B7B0-B41B7E38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7-463F-B7B0-B41B7E38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519</c:v>
                </c:pt>
                <c:pt idx="1">
                  <c:v>514.29999999999995</c:v>
                </c:pt>
                <c:pt idx="2">
                  <c:v>333.3</c:v>
                </c:pt>
                <c:pt idx="3">
                  <c:v>359.5</c:v>
                </c:pt>
                <c:pt idx="4">
                  <c:v>411.9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4-41A6-93C5-FE134894E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A4-41A6-93C5-FE134894E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82.1</c:v>
                </c:pt>
                <c:pt idx="1">
                  <c:v>82.5</c:v>
                </c:pt>
                <c:pt idx="2">
                  <c:v>76</c:v>
                </c:pt>
                <c:pt idx="3">
                  <c:v>80.099999999999994</c:v>
                </c:pt>
                <c:pt idx="4">
                  <c:v>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6-4606-8BFE-31F6BE98A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06-4606-8BFE-31F6BE98A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33710</c:v>
                </c:pt>
                <c:pt idx="1">
                  <c:v>32841</c:v>
                </c:pt>
                <c:pt idx="2">
                  <c:v>20603</c:v>
                </c:pt>
                <c:pt idx="3">
                  <c:v>22733</c:v>
                </c:pt>
                <c:pt idx="4">
                  <c:v>32552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4-476F-B32B-36573B661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4-476F-B32B-36573B661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B46" zoomScaleNormal="100" zoomScaleSheetLayoutView="70" workbookViewId="0">
      <selection activeCell="ND49" sqref="ND49:NR64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広島県広島市　中島町駐車場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530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48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42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559.29999999999995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571.9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416.5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501.5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633.9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519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514.29999999999995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333.3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359.5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411.9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465.2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1736.5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3200.8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274.39999999999998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972.8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9.6999999999999993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4.8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3.3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128.5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138.1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152.4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82.1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82.5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76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80.099999999999994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84.2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33710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32841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20603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22733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32552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98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33.700000000000003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-56.4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16.899999999999999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6546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8262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1059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2866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4637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84368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51.7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764.6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72.599999999999994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50.4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KHP3s/wNoxxPyfh6MDMNG8zUXG7DVCJUEiVq0LOp/b4yKbypmTL3rQZbxTZQD5b3SdYuiRkWN9OT1XWkAUyuKA==" saltValue="lK4PhQ4IagBFDbDTTptgu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101</v>
      </c>
      <c r="AM5" s="47" t="s">
        <v>102</v>
      </c>
      <c r="AN5" s="47" t="s">
        <v>94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101</v>
      </c>
      <c r="AX5" s="47" t="s">
        <v>102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103</v>
      </c>
      <c r="BG5" s="47" t="s">
        <v>91</v>
      </c>
      <c r="BH5" s="47" t="s">
        <v>92</v>
      </c>
      <c r="BI5" s="47" t="s">
        <v>102</v>
      </c>
      <c r="BJ5" s="47" t="s">
        <v>104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105</v>
      </c>
      <c r="BT5" s="47" t="s">
        <v>102</v>
      </c>
      <c r="BU5" s="47" t="s">
        <v>104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106</v>
      </c>
      <c r="CC5" s="47" t="s">
        <v>91</v>
      </c>
      <c r="CD5" s="47" t="s">
        <v>92</v>
      </c>
      <c r="CE5" s="47" t="s">
        <v>93</v>
      </c>
      <c r="CF5" s="47" t="s">
        <v>104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104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102</v>
      </c>
      <c r="DD5" s="47" t="s">
        <v>104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106</v>
      </c>
      <c r="DL5" s="47" t="s">
        <v>107</v>
      </c>
      <c r="DM5" s="47" t="s">
        <v>92</v>
      </c>
      <c r="DN5" s="47" t="s">
        <v>102</v>
      </c>
      <c r="DO5" s="47" t="s">
        <v>104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108</v>
      </c>
      <c r="B6" s="48">
        <f>B8</f>
        <v>2022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11</v>
      </c>
      <c r="H6" s="48" t="str">
        <f>SUBSTITUTE(H8,"　","")</f>
        <v>広島県広島市</v>
      </c>
      <c r="I6" s="48" t="str">
        <f t="shared" si="1"/>
        <v>中島町駐車場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48</v>
      </c>
      <c r="S6" s="50" t="str">
        <f t="shared" si="1"/>
        <v>公共施設</v>
      </c>
      <c r="T6" s="50" t="str">
        <f t="shared" si="1"/>
        <v>無</v>
      </c>
      <c r="U6" s="51">
        <f t="shared" si="1"/>
        <v>530</v>
      </c>
      <c r="V6" s="51">
        <f t="shared" si="1"/>
        <v>42</v>
      </c>
      <c r="W6" s="51">
        <f t="shared" si="1"/>
        <v>400</v>
      </c>
      <c r="X6" s="50" t="str">
        <f t="shared" si="1"/>
        <v>利用料金制</v>
      </c>
      <c r="Y6" s="52">
        <f>IF(Y8="-",NA(),Y8)</f>
        <v>559.29999999999995</v>
      </c>
      <c r="Z6" s="52">
        <f t="shared" ref="Z6:AH6" si="2">IF(Z8="-",NA(),Z8)</f>
        <v>571.9</v>
      </c>
      <c r="AA6" s="52">
        <f t="shared" si="2"/>
        <v>416.5</v>
      </c>
      <c r="AB6" s="52">
        <f t="shared" si="2"/>
        <v>501.5</v>
      </c>
      <c r="AC6" s="52">
        <f t="shared" si="2"/>
        <v>633.9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82.1</v>
      </c>
      <c r="BG6" s="52">
        <f t="shared" ref="BG6:BO6" si="5">IF(BG8="-",NA(),BG8)</f>
        <v>82.5</v>
      </c>
      <c r="BH6" s="52">
        <f t="shared" si="5"/>
        <v>76</v>
      </c>
      <c r="BI6" s="52">
        <f t="shared" si="5"/>
        <v>80.099999999999994</v>
      </c>
      <c r="BJ6" s="52">
        <f t="shared" si="5"/>
        <v>84.2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33710</v>
      </c>
      <c r="BR6" s="53">
        <f t="shared" ref="BR6:BZ6" si="6">IF(BR8="-",NA(),BR8)</f>
        <v>32841</v>
      </c>
      <c r="BS6" s="53">
        <f t="shared" si="6"/>
        <v>20603</v>
      </c>
      <c r="BT6" s="53">
        <f t="shared" si="6"/>
        <v>22733</v>
      </c>
      <c r="BU6" s="53">
        <f t="shared" si="6"/>
        <v>32552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84368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519</v>
      </c>
      <c r="DL6" s="52">
        <f t="shared" ref="DL6:DT6" si="9">IF(DL8="-",NA(),DL8)</f>
        <v>514.29999999999995</v>
      </c>
      <c r="DM6" s="52">
        <f t="shared" si="9"/>
        <v>333.3</v>
      </c>
      <c r="DN6" s="52">
        <f t="shared" si="9"/>
        <v>359.5</v>
      </c>
      <c r="DO6" s="52">
        <f t="shared" si="9"/>
        <v>411.9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111</v>
      </c>
      <c r="B7" s="48">
        <f t="shared" ref="B7:X7" si="10">B8</f>
        <v>2022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11</v>
      </c>
      <c r="H7" s="48" t="str">
        <f t="shared" si="10"/>
        <v>広島県　広島市</v>
      </c>
      <c r="I7" s="48" t="str">
        <f t="shared" si="10"/>
        <v>中島町駐車場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48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530</v>
      </c>
      <c r="V7" s="51">
        <f t="shared" si="10"/>
        <v>42</v>
      </c>
      <c r="W7" s="51">
        <f t="shared" si="10"/>
        <v>400</v>
      </c>
      <c r="X7" s="50" t="str">
        <f t="shared" si="10"/>
        <v>利用料金制</v>
      </c>
      <c r="Y7" s="52">
        <f>Y8</f>
        <v>559.29999999999995</v>
      </c>
      <c r="Z7" s="52">
        <f t="shared" ref="Z7:AH7" si="11">Z8</f>
        <v>571.9</v>
      </c>
      <c r="AA7" s="52">
        <f t="shared" si="11"/>
        <v>416.5</v>
      </c>
      <c r="AB7" s="52">
        <f t="shared" si="11"/>
        <v>501.5</v>
      </c>
      <c r="AC7" s="52">
        <f t="shared" si="11"/>
        <v>633.9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82.1</v>
      </c>
      <c r="BG7" s="52">
        <f t="shared" ref="BG7:BO7" si="14">BG8</f>
        <v>82.5</v>
      </c>
      <c r="BH7" s="52">
        <f t="shared" si="14"/>
        <v>76</v>
      </c>
      <c r="BI7" s="52">
        <f t="shared" si="14"/>
        <v>80.099999999999994</v>
      </c>
      <c r="BJ7" s="52">
        <f t="shared" si="14"/>
        <v>84.2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33710</v>
      </c>
      <c r="BR7" s="53">
        <f t="shared" ref="BR7:BZ7" si="15">BR8</f>
        <v>32841</v>
      </c>
      <c r="BS7" s="53">
        <f t="shared" si="15"/>
        <v>20603</v>
      </c>
      <c r="BT7" s="53">
        <f t="shared" si="15"/>
        <v>22733</v>
      </c>
      <c r="BU7" s="53">
        <f t="shared" si="15"/>
        <v>32552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113</v>
      </c>
      <c r="CL7" s="49"/>
      <c r="CM7" s="51">
        <f>CM8</f>
        <v>0</v>
      </c>
      <c r="CN7" s="51">
        <f>CN8</f>
        <v>84368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519</v>
      </c>
      <c r="DL7" s="52">
        <f t="shared" ref="DL7:DT7" si="17">DL8</f>
        <v>514.29999999999995</v>
      </c>
      <c r="DM7" s="52">
        <f t="shared" si="17"/>
        <v>333.3</v>
      </c>
      <c r="DN7" s="52">
        <f t="shared" si="17"/>
        <v>359.5</v>
      </c>
      <c r="DO7" s="52">
        <f t="shared" si="17"/>
        <v>411.9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341002</v>
      </c>
      <c r="D8" s="55">
        <v>47</v>
      </c>
      <c r="E8" s="55">
        <v>14</v>
      </c>
      <c r="F8" s="55">
        <v>0</v>
      </c>
      <c r="G8" s="55">
        <v>11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48</v>
      </c>
      <c r="S8" s="57" t="s">
        <v>124</v>
      </c>
      <c r="T8" s="57" t="s">
        <v>125</v>
      </c>
      <c r="U8" s="58">
        <v>530</v>
      </c>
      <c r="V8" s="58">
        <v>42</v>
      </c>
      <c r="W8" s="58">
        <v>400</v>
      </c>
      <c r="X8" s="57" t="s">
        <v>126</v>
      </c>
      <c r="Y8" s="59">
        <v>559.29999999999995</v>
      </c>
      <c r="Z8" s="59">
        <v>571.9</v>
      </c>
      <c r="AA8" s="59">
        <v>416.5</v>
      </c>
      <c r="AB8" s="59">
        <v>501.5</v>
      </c>
      <c r="AC8" s="59">
        <v>633.9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82.1</v>
      </c>
      <c r="BG8" s="59">
        <v>82.5</v>
      </c>
      <c r="BH8" s="59">
        <v>76</v>
      </c>
      <c r="BI8" s="59">
        <v>80.099999999999994</v>
      </c>
      <c r="BJ8" s="59">
        <v>84.2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33710</v>
      </c>
      <c r="BR8" s="60">
        <v>32841</v>
      </c>
      <c r="BS8" s="60">
        <v>20603</v>
      </c>
      <c r="BT8" s="61">
        <v>22733</v>
      </c>
      <c r="BU8" s="61">
        <v>32552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0</v>
      </c>
      <c r="CN8" s="58">
        <v>84368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519</v>
      </c>
      <c r="DL8" s="59">
        <v>514.29999999999995</v>
      </c>
      <c r="DM8" s="59">
        <v>333.3</v>
      </c>
      <c r="DN8" s="59">
        <v>359.5</v>
      </c>
      <c r="DO8" s="59">
        <v>411.9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dcterms:created xsi:type="dcterms:W3CDTF">2024-01-11T00:14:05Z</dcterms:created>
  <dcterms:modified xsi:type="dcterms:W3CDTF">2024-02-01T07:17:44Z</dcterms:modified>
  <cp:category/>
</cp:coreProperties>
</file>