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R5\99_公営企業関係\照会回答\[0202][0201]公営企業に係る経営比較分析表（令和４年度決算）の分析等について（依頼）\02 回答\経営分析比較表\"/>
    </mc:Choice>
  </mc:AlternateContent>
  <workbookProtection workbookAlgorithmName="SHA-512" workbookHashValue="vSvMZKT8M6a26N2gka7qBn4O+SHl6q7fQWsh1NsafqMc+x/I/8MASHYGD6jK2sfprRvKW279nucmBc5Gk8PUIw==" workbookSaltValue="6SqZp0BZ5Eo90LscWq+uAA==" workbookSpinCount="100000" lockStructure="1"/>
  <bookViews>
    <workbookView xWindow="0" yWindow="0" windowWidth="23040" windowHeight="9168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BZ76" i="4"/>
  <c r="MA51" i="4"/>
  <c r="IT76" i="4"/>
  <c r="CS51" i="4"/>
  <c r="HJ30" i="4"/>
  <c r="CS30" i="4"/>
  <c r="C11" i="5"/>
  <c r="D11" i="5"/>
  <c r="E11" i="5"/>
  <c r="B11" i="5"/>
  <c r="BK76" i="4" l="1"/>
  <c r="LH51" i="4"/>
  <c r="LT76" i="4"/>
  <c r="GQ51" i="4"/>
  <c r="LH30" i="4"/>
  <c r="BZ51" i="4"/>
  <c r="GQ30" i="4"/>
  <c r="BZ30" i="4"/>
  <c r="IE76" i="4"/>
  <c r="BG30" i="4"/>
  <c r="KO30" i="4"/>
  <c r="FX30" i="4"/>
  <c r="AV76" i="4"/>
  <c r="KO51" i="4"/>
  <c r="LE76" i="4"/>
  <c r="FX51" i="4"/>
  <c r="HP76" i="4"/>
  <c r="BG51" i="4"/>
  <c r="KP76" i="4"/>
  <c r="HA76" i="4"/>
  <c r="AN51" i="4"/>
  <c r="FE30" i="4"/>
  <c r="AG76" i="4"/>
  <c r="JV51" i="4"/>
  <c r="FE51" i="4"/>
  <c r="AN30" i="4"/>
  <c r="JV30" i="4"/>
  <c r="JC51" i="4"/>
  <c r="KA76" i="4"/>
  <c r="EL51" i="4"/>
  <c r="JC30" i="4"/>
  <c r="U30" i="4"/>
  <c r="GL76" i="4"/>
  <c r="U51" i="4"/>
  <c r="EL30" i="4"/>
  <c r="R76" i="4"/>
</calcChain>
</file>

<file path=xl/sharedStrings.xml><?xml version="1.0" encoding="utf-8"?>
<sst xmlns="http://schemas.openxmlformats.org/spreadsheetml/2006/main" count="278" uniqueCount="134">
  <si>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</si>
  <si>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</si>
  <si>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</si>
  <si>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</si>
  <si>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</si>
  <si>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</si>
  <si>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</si>
  <si>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</si>
  <si>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</si>
  <si>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</si>
  <si>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</si>
  <si>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</si>
  <si>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</si>
  <si>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</si>
  <si>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</si>
  <si>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</si>
  <si>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</si>
  <si>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</si>
  <si>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</si>
  <si>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</si>
  <si>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</si>
  <si>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</si>
  <si>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</si>
  <si>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</si>
  <si>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</si>
  <si>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</si>
  <si>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</si>
  <si>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</si>
  <si>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</si>
  <si>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</si>
  <si>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</si>
  <si>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</si>
  <si>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</si>
  <si>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</si>
  <si>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</si>
  <si>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</si>
  <si>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</si>
  <si>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</si>
  <si>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</si>
  <si>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</si>
  <si>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</si>
  <si>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</si>
  <si>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</si>
  <si>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</si>
  <si>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</si>
  <si>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</si>
  <si>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</si>
  <si>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</si>
  <si>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</si>
  <si>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</si>
  <si>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</si>
  <si>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</si>
  <si>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</si>
  <si>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</si>
  <si>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</si>
  <si>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</si>
  <si>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</si>
  <si>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</si>
  <si>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</si>
  <si>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</si>
  <si>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</si>
  <si>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</si>
  <si>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</si>
  <si>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</si>
  <si>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</si>
  <si>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</si>
  <si>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</si>
  <si>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</si>
  <si>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</si>
  <si>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</si>
  <si>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</si>
  <si>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</si>
  <si>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</si>
  <si>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</si>
  <si>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</si>
  <si>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</si>
  <si>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</si>
  <si>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</si>
  <si>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</si>
  <si>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</si>
  <si>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</si>
  <si>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</si>
  <si>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</si>
  <si>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</si>
  <si>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</si>
  <si>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</si>
  <si>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</si>
  <si>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</si>
  <si>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</si>
  <si>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</si>
  <si>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</si>
  <si>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</si>
  <si>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</si>
  <si>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</si>
  <si>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</si>
  <si>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</si>
  <si>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</si>
  <si>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</si>
  <si>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</si>
  <si>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</si>
  <si>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当該値(N)</t>
    <phoneticPr fontId="5"/>
  </si>
  <si>
    <t>当該値(N-3)</t>
    <phoneticPr fontId="5"/>
  </si>
  <si>
    <t>当該値(N-2)</t>
    <phoneticPr fontId="5"/>
  </si>
  <si>
    <t>当該値(N-4)</t>
    <phoneticPr fontId="5"/>
  </si>
  <si>
    <t>当該値(N-2)</t>
    <phoneticPr fontId="5"/>
  </si>
  <si>
    <t>当該値(N-1)</t>
    <phoneticPr fontId="5"/>
  </si>
  <si>
    <t>当該値(N-4)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</si>
  <si>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</si>
  <si>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</si>
  <si>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</si>
  <si>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</si>
  <si>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</si>
  <si>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広島県　広島市</t>
  </si>
  <si>
    <t>河原町駐車場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</si>
  <si>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</si>
  <si>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</si>
  <si>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</si>
  <si>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</si>
  <si>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</si>
  <si>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</si>
  <si>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</si>
  <si>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</si>
  <si>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</si>
  <si>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</si>
  <si>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</si>
  <si>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</si>
  <si>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</si>
  <si>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</si>
  <si>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</si>
  <si>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</si>
  <si>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収益性、稼働率共に安定した駐車場です。引き続き利用者の声を反映させながら運営を推進していきます。</t>
    <rPh sb="1" eb="4">
      <t>シュウエキセイ</t>
    </rPh>
    <rPh sb="5" eb="7">
      <t>カドウ</t>
    </rPh>
    <rPh sb="7" eb="8">
      <t>リツ</t>
    </rPh>
    <rPh sb="8" eb="9">
      <t>トモ</t>
    </rPh>
    <rPh sb="10" eb="12">
      <t>アンテイ</t>
    </rPh>
    <rPh sb="14" eb="16">
      <t>チュウシャ</t>
    </rPh>
    <rPh sb="16" eb="17">
      <t>ジョウ</t>
    </rPh>
    <rPh sb="20" eb="21">
      <t>ヒ</t>
    </rPh>
    <rPh sb="22" eb="23">
      <t>ツヅ</t>
    </rPh>
    <rPh sb="24" eb="27">
      <t>リヨウシャ</t>
    </rPh>
    <rPh sb="28" eb="29">
      <t>コエ</t>
    </rPh>
    <rPh sb="30" eb="32">
      <t>ハンエイ</t>
    </rPh>
    <rPh sb="37" eb="39">
      <t>ウンエイ</t>
    </rPh>
    <rPh sb="40" eb="42">
      <t>スイシン</t>
    </rPh>
    <phoneticPr fontId="15"/>
  </si>
  <si>
    <t>①収益的収支比率
　類似施設平均値を大幅に下回っているものの、黒字で推移しています。
②他会計補助金比率
　他会計からの補助金はありません。
③駐車台数一台当たりの他会計補助金額
　他会計からの補助金はありません。
④売上高GOP比率
　類似施設平均値を大幅に上回っており、営業総利益を確保しています。
⑤EBITDA
　類似施設平均値を大幅に上回っており、収益性を確保しています。
　　</t>
    <rPh sb="1" eb="4">
      <t>シュウエキテキ</t>
    </rPh>
    <rPh sb="4" eb="6">
      <t>シュウシ</t>
    </rPh>
    <rPh sb="6" eb="8">
      <t>ヒリツ</t>
    </rPh>
    <rPh sb="10" eb="12">
      <t>ルイジ</t>
    </rPh>
    <rPh sb="12" eb="14">
      <t>シセツ</t>
    </rPh>
    <rPh sb="14" eb="17">
      <t>ヘイキンチ</t>
    </rPh>
    <rPh sb="18" eb="20">
      <t>オオハバ</t>
    </rPh>
    <rPh sb="21" eb="23">
      <t>シタマワ</t>
    </rPh>
    <rPh sb="31" eb="33">
      <t>クロジ</t>
    </rPh>
    <rPh sb="34" eb="36">
      <t>スイイ</t>
    </rPh>
    <rPh sb="44" eb="45">
      <t>タ</t>
    </rPh>
    <rPh sb="45" eb="47">
      <t>カイケイ</t>
    </rPh>
    <rPh sb="47" eb="50">
      <t>ホジョキン</t>
    </rPh>
    <rPh sb="50" eb="52">
      <t>ヒリツ</t>
    </rPh>
    <rPh sb="54" eb="55">
      <t>ホカ</t>
    </rPh>
    <rPh sb="55" eb="57">
      <t>カイケイ</t>
    </rPh>
    <rPh sb="60" eb="63">
      <t>ホジョキン</t>
    </rPh>
    <rPh sb="72" eb="74">
      <t>チュウシャ</t>
    </rPh>
    <rPh sb="74" eb="76">
      <t>ダイスウ</t>
    </rPh>
    <rPh sb="76" eb="78">
      <t>イチダイ</t>
    </rPh>
    <rPh sb="78" eb="79">
      <t>ア</t>
    </rPh>
    <rPh sb="82" eb="83">
      <t>ホカ</t>
    </rPh>
    <rPh sb="83" eb="85">
      <t>カイケイ</t>
    </rPh>
    <rPh sb="85" eb="88">
      <t>ホジョキン</t>
    </rPh>
    <rPh sb="88" eb="89">
      <t>ガク</t>
    </rPh>
    <rPh sb="91" eb="92">
      <t>ホカ</t>
    </rPh>
    <rPh sb="92" eb="94">
      <t>カイケイ</t>
    </rPh>
    <rPh sb="97" eb="100">
      <t>ホジョキン</t>
    </rPh>
    <rPh sb="109" eb="111">
      <t>ウリアゲ</t>
    </rPh>
    <rPh sb="111" eb="112">
      <t>タカ</t>
    </rPh>
    <rPh sb="115" eb="117">
      <t>ヒリツ</t>
    </rPh>
    <rPh sb="119" eb="121">
      <t>ルイジ</t>
    </rPh>
    <rPh sb="121" eb="123">
      <t>シセツ</t>
    </rPh>
    <rPh sb="123" eb="126">
      <t>ヘイキンチ</t>
    </rPh>
    <rPh sb="127" eb="129">
      <t>オオハバ</t>
    </rPh>
    <rPh sb="130" eb="132">
      <t>ウワマワ</t>
    </rPh>
    <rPh sb="137" eb="139">
      <t>エイギョウ</t>
    </rPh>
    <rPh sb="139" eb="142">
      <t>ソウリエキ</t>
    </rPh>
    <rPh sb="143" eb="145">
      <t>カクホ</t>
    </rPh>
    <rPh sb="161" eb="163">
      <t>ルイジ</t>
    </rPh>
    <rPh sb="163" eb="165">
      <t>シセツ</t>
    </rPh>
    <rPh sb="165" eb="168">
      <t>ヘイキンチ</t>
    </rPh>
    <rPh sb="169" eb="171">
      <t>オオハバ</t>
    </rPh>
    <rPh sb="179" eb="182">
      <t>シュウエキセイ</t>
    </rPh>
    <rPh sb="183" eb="185">
      <t>カクホ</t>
    </rPh>
    <phoneticPr fontId="15"/>
  </si>
  <si>
    <t>⑦敷地の地価
　道路上に設置しています。
⑧設備投資見込額
  今後、老朽化した機器の取替工事のため設備投資を行う見込みです。
⑩企業債残高対料金収入比率
　企業債残高はありません。</t>
    <rPh sb="1" eb="3">
      <t>シキチ</t>
    </rPh>
    <rPh sb="4" eb="6">
      <t>チカ</t>
    </rPh>
    <rPh sb="8" eb="11">
      <t>ドウロジョウ</t>
    </rPh>
    <rPh sb="12" eb="14">
      <t>セッチ</t>
    </rPh>
    <phoneticPr fontId="15"/>
  </si>
  <si>
    <t>⑪稼働率
　類似施設平均値を上回っています。今後も高い稼働率が見込まれます。
　</t>
    <rPh sb="1" eb="3">
      <t>カドウ</t>
    </rPh>
    <rPh sb="3" eb="4">
      <t>リツ</t>
    </rPh>
    <rPh sb="6" eb="8">
      <t>ルイジ</t>
    </rPh>
    <rPh sb="8" eb="10">
      <t>シセツ</t>
    </rPh>
    <rPh sb="10" eb="13">
      <t>ヘイキンチ</t>
    </rPh>
    <rPh sb="14" eb="16">
      <t>ウワマワ</t>
    </rPh>
    <rPh sb="22" eb="24">
      <t>コンゴ</t>
    </rPh>
    <rPh sb="25" eb="26">
      <t>タカ</t>
    </rPh>
    <rPh sb="27" eb="29">
      <t>カドウ</t>
    </rPh>
    <rPh sb="29" eb="30">
      <t>リツ</t>
    </rPh>
    <rPh sb="31" eb="33">
      <t>ミコ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</si>
</sst>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_rels/chart1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2.xml" />
</Relationships>
</file>

<file path=xl/charts/_rels/chart2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3.xml" />
</Relationships>
</file>

<file path=xl/charts/_rels/chart3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4.xml" />
</Relationships>
</file>

<file path=xl/charts/_rels/chart4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5.xml" />
</Relationships>
</file>

<file path=xl/charts/_rels/chart5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6.xml" />
</Relationships>
</file>

<file path=xl/charts/_rels/chart6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7.xml" />
</Relationships>
</file>

<file path=xl/charts/_rels/chart7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8.xml" />
</Relationships>
</file>

<file path=xl/charts/_rels/chart8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9.xml" />
</Relationships>
</file>

<file path=xl/charts/_rels/chart9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0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199</c:v>
                </c:pt>
                <c:pt idx="1">
                  <c:v>206.1</c:v>
                </c:pt>
                <c:pt idx="2">
                  <c:v>165.3</c:v>
                </c:pt>
                <c:pt idx="3">
                  <c:v>202</c:v>
                </c:pt>
                <c:pt idx="4">
                  <c:v>265.60000000000002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64-46D4-8EAF-AF30A95BC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465.2</c:v>
                </c:pt>
                <c:pt idx="1">
                  <c:v>1736.5</c:v>
                </c:pt>
                <c:pt idx="2">
                  <c:v>3200.8</c:v>
                </c:pt>
                <c:pt idx="3">
                  <c:v>274.39999999999998</c:v>
                </c:pt>
                <c:pt idx="4">
                  <c:v>972.8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64-46D4-8EAF-AF30A95BC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E5-496D-B3B3-90EE883D3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51.7</c:v>
                </c:pt>
                <c:pt idx="1">
                  <c:v>51.5</c:v>
                </c:pt>
                <c:pt idx="2">
                  <c:v>764.6</c:v>
                </c:pt>
                <c:pt idx="3">
                  <c:v>72.599999999999994</c:v>
                </c:pt>
                <c:pt idx="4">
                  <c:v>50.4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E5-496D-B3B3-90EE883D3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317-4971-9EB4-50A7477D4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17-4971-9EB4-50A7477D4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384-46BD-932A-69C4D5186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84-46BD-932A-69C4D5186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40-4E33-99A9-1DD5D31A6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9.6999999999999993</c:v>
                </c:pt>
                <c:pt idx="1">
                  <c:v>1.3</c:v>
                </c:pt>
                <c:pt idx="2">
                  <c:v>4.8</c:v>
                </c:pt>
                <c:pt idx="3">
                  <c:v>3.3</c:v>
                </c:pt>
                <c:pt idx="4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40-4E33-99A9-1DD5D31A6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CA-42FC-AD37-2B5A67D17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14</c:v>
                </c:pt>
                <c:pt idx="1">
                  <c:v>4</c:v>
                </c:pt>
                <c:pt idx="2">
                  <c:v>98</c:v>
                </c:pt>
                <c:pt idx="3">
                  <c:v>13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CA-42FC-AD37-2B5A67D17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240.7</c:v>
                </c:pt>
                <c:pt idx="1">
                  <c:v>235.2</c:v>
                </c:pt>
                <c:pt idx="2">
                  <c:v>190.7</c:v>
                </c:pt>
                <c:pt idx="3">
                  <c:v>201.9</c:v>
                </c:pt>
                <c:pt idx="4">
                  <c:v>261.10000000000002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A2-4D29-8B7D-07B9FC752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159.69999999999999</c:v>
                </c:pt>
                <c:pt idx="1">
                  <c:v>159.6</c:v>
                </c:pt>
                <c:pt idx="2">
                  <c:v>128.5</c:v>
                </c:pt>
                <c:pt idx="3">
                  <c:v>138.1</c:v>
                </c:pt>
                <c:pt idx="4">
                  <c:v>152.4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A2-4D29-8B7D-07B9FC752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49.8</c:v>
                </c:pt>
                <c:pt idx="1">
                  <c:v>51.5</c:v>
                </c:pt>
                <c:pt idx="2">
                  <c:v>39.5</c:v>
                </c:pt>
                <c:pt idx="3">
                  <c:v>50.5</c:v>
                </c:pt>
                <c:pt idx="4">
                  <c:v>62.3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E1-41E9-A2D2-4159D8E35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33.700000000000003</c:v>
                </c:pt>
                <c:pt idx="1">
                  <c:v>28.9</c:v>
                </c:pt>
                <c:pt idx="2">
                  <c:v>-56.4</c:v>
                </c:pt>
                <c:pt idx="3">
                  <c:v>16.899999999999999</c:v>
                </c:pt>
                <c:pt idx="4">
                  <c:v>26.4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E1-41E9-A2D2-4159D8E35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9346</c:v>
                </c:pt>
                <c:pt idx="1">
                  <c:v>9491</c:v>
                </c:pt>
                <c:pt idx="2">
                  <c:v>5468</c:v>
                </c:pt>
                <c:pt idx="3">
                  <c:v>7765</c:v>
                </c:pt>
                <c:pt idx="4">
                  <c:v>12981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ED-4C45-803B-6B1E7BFE5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6546</c:v>
                </c:pt>
                <c:pt idx="1">
                  <c:v>8262</c:v>
                </c:pt>
                <c:pt idx="2">
                  <c:v>1059</c:v>
                </c:pt>
                <c:pt idx="3">
                  <c:v>2866</c:v>
                </c:pt>
                <c:pt idx="4">
                  <c:v>4637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ED-4C45-803B-6B1E7BFE5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5" Type="http://schemas.openxmlformats.org/officeDocument/2006/relationships/chart" Target="../charts/chart5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EB43" zoomScaleNormal="100" zoomScaleSheetLayoutView="70" workbookViewId="0">
      <selection activeCell="ND65" sqref="ND65:NR65"/>
    </sheetView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2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2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67" t="str">
        <f>データ!H6&amp;"　"&amp;データ!I6</f>
        <v>広島県広島市　河原町駐車場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2">
      <c r="A8" s="2"/>
      <c r="B8" s="82" t="str">
        <f>データ!J7</f>
        <v>法非適用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4"/>
      <c r="AQ8" s="82" t="str">
        <f>データ!K7</f>
        <v>駐車場整備事業</v>
      </c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4"/>
      <c r="CF8" s="82" t="str">
        <f>データ!L7</f>
        <v>-</v>
      </c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4"/>
      <c r="DU8" s="85" t="str">
        <f>データ!M7</f>
        <v>Ａ３Ｂ２</v>
      </c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 t="str">
        <f>データ!N7</f>
        <v>非設置</v>
      </c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85" t="str">
        <f>データ!S7</f>
        <v>公共施設</v>
      </c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 t="str">
        <f>データ!T7</f>
        <v>無</v>
      </c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6">
        <f>データ!U7</f>
        <v>603</v>
      </c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3"/>
      <c r="ND8" s="87" t="s">
        <v>10</v>
      </c>
      <c r="NE8" s="88"/>
      <c r="NF8" s="76" t="s">
        <v>11</v>
      </c>
      <c r="NG8" s="76"/>
      <c r="NH8" s="76"/>
      <c r="NI8" s="76"/>
      <c r="NJ8" s="76"/>
      <c r="NK8" s="76"/>
      <c r="NL8" s="76"/>
      <c r="NM8" s="76"/>
      <c r="NN8" s="76"/>
      <c r="NO8" s="76"/>
      <c r="NP8" s="76"/>
      <c r="NQ8" s="77"/>
    </row>
    <row r="9" spans="1:382" ht="18.75" customHeight="1" x14ac:dyDescent="0.2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78" t="s">
        <v>19</v>
      </c>
      <c r="NE9" s="79"/>
      <c r="NF9" s="80" t="s">
        <v>20</v>
      </c>
      <c r="NG9" s="80"/>
      <c r="NH9" s="80"/>
      <c r="NI9" s="80"/>
      <c r="NJ9" s="80"/>
      <c r="NK9" s="80"/>
      <c r="NL9" s="80"/>
      <c r="NM9" s="80"/>
      <c r="NN9" s="80"/>
      <c r="NO9" s="80"/>
      <c r="NP9" s="80"/>
      <c r="NQ9" s="81"/>
    </row>
    <row r="10" spans="1:382" ht="18.75" customHeight="1" x14ac:dyDescent="0.2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120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82" t="str">
        <f>データ!Q7</f>
        <v>広場式</v>
      </c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4"/>
      <c r="DU10" s="86">
        <f>データ!R7</f>
        <v>47</v>
      </c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6">
        <f>データ!V7</f>
        <v>54</v>
      </c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  <c r="IW10" s="86"/>
      <c r="IX10" s="86"/>
      <c r="IY10" s="86"/>
      <c r="IZ10" s="86"/>
      <c r="JA10" s="86"/>
      <c r="JB10" s="86"/>
      <c r="JC10" s="86"/>
      <c r="JD10" s="86"/>
      <c r="JE10" s="86"/>
      <c r="JF10" s="86"/>
      <c r="JG10" s="86"/>
      <c r="JH10" s="86"/>
      <c r="JI10" s="86"/>
      <c r="JJ10" s="86"/>
      <c r="JK10" s="86"/>
      <c r="JL10" s="86"/>
      <c r="JM10" s="86"/>
      <c r="JN10" s="86"/>
      <c r="JO10" s="86"/>
      <c r="JP10" s="86"/>
      <c r="JQ10" s="86">
        <f>データ!W7</f>
        <v>200</v>
      </c>
      <c r="JR10" s="86"/>
      <c r="JS10" s="86"/>
      <c r="JT10" s="86"/>
      <c r="JU10" s="86"/>
      <c r="JV10" s="86"/>
      <c r="JW10" s="86"/>
      <c r="JX10" s="86"/>
      <c r="JY10" s="86"/>
      <c r="JZ10" s="86"/>
      <c r="KA10" s="86"/>
      <c r="KB10" s="86"/>
      <c r="KC10" s="86"/>
      <c r="KD10" s="86"/>
      <c r="KE10" s="86"/>
      <c r="KF10" s="86"/>
      <c r="KG10" s="86"/>
      <c r="KH10" s="86"/>
      <c r="KI10" s="86"/>
      <c r="KJ10" s="86"/>
      <c r="KK10" s="86"/>
      <c r="KL10" s="86"/>
      <c r="KM10" s="86"/>
      <c r="KN10" s="86"/>
      <c r="KO10" s="86"/>
      <c r="KP10" s="86"/>
      <c r="KQ10" s="86"/>
      <c r="KR10" s="86"/>
      <c r="KS10" s="86"/>
      <c r="KT10" s="86"/>
      <c r="KU10" s="86"/>
      <c r="KV10" s="86"/>
      <c r="KW10" s="86"/>
      <c r="KX10" s="86"/>
      <c r="KY10" s="86"/>
      <c r="KZ10" s="86"/>
      <c r="LA10" s="86"/>
      <c r="LB10" s="86"/>
      <c r="LC10" s="86"/>
      <c r="LD10" s="86"/>
      <c r="LE10" s="86"/>
      <c r="LF10" s="86"/>
      <c r="LG10" s="86"/>
      <c r="LH10" s="86"/>
      <c r="LI10" s="86"/>
      <c r="LJ10" s="85" t="str">
        <f>データ!X7</f>
        <v>利用料金制</v>
      </c>
      <c r="LK10" s="85"/>
      <c r="LL10" s="85"/>
      <c r="LM10" s="85"/>
      <c r="LN10" s="85"/>
      <c r="LO10" s="85"/>
      <c r="LP10" s="85"/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131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H30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R01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R02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R03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R04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H30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R01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R02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R03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R04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H30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R01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R02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R03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R04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113" t="s">
        <v>27</v>
      </c>
      <c r="K31" s="114"/>
      <c r="L31" s="114"/>
      <c r="M31" s="114"/>
      <c r="N31" s="114"/>
      <c r="O31" s="114"/>
      <c r="P31" s="114"/>
      <c r="Q31" s="114"/>
      <c r="R31" s="114"/>
      <c r="S31" s="114"/>
      <c r="T31" s="115"/>
      <c r="U31" s="116">
        <f>データ!Y7</f>
        <v>199</v>
      </c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>
        <f>データ!Z7</f>
        <v>206.1</v>
      </c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>
        <f>データ!AA7</f>
        <v>165.3</v>
      </c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>
        <f>データ!AB7</f>
        <v>202</v>
      </c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>
        <f>データ!AC7</f>
        <v>265.60000000000002</v>
      </c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3" t="s">
        <v>27</v>
      </c>
      <c r="EB31" s="114"/>
      <c r="EC31" s="114"/>
      <c r="ED31" s="114"/>
      <c r="EE31" s="114"/>
      <c r="EF31" s="114"/>
      <c r="EG31" s="114"/>
      <c r="EH31" s="114"/>
      <c r="EI31" s="114"/>
      <c r="EJ31" s="114"/>
      <c r="EK31" s="115"/>
      <c r="EL31" s="116">
        <f>データ!AJ7</f>
        <v>0</v>
      </c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>
        <f>データ!AK7</f>
        <v>0</v>
      </c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>
        <f>データ!AL7</f>
        <v>0</v>
      </c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>
        <f>データ!AM7</f>
        <v>0</v>
      </c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>
        <f>データ!AN7</f>
        <v>0</v>
      </c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3" t="s">
        <v>27</v>
      </c>
      <c r="IS31" s="114"/>
      <c r="IT31" s="114"/>
      <c r="IU31" s="114"/>
      <c r="IV31" s="114"/>
      <c r="IW31" s="114"/>
      <c r="IX31" s="114"/>
      <c r="IY31" s="114"/>
      <c r="IZ31" s="114"/>
      <c r="JA31" s="114"/>
      <c r="JB31" s="115"/>
      <c r="JC31" s="110">
        <f>データ!DK7</f>
        <v>240.7</v>
      </c>
      <c r="JD31" s="111"/>
      <c r="JE31" s="111"/>
      <c r="JF31" s="111"/>
      <c r="JG31" s="111"/>
      <c r="JH31" s="111"/>
      <c r="JI31" s="111"/>
      <c r="JJ31" s="111"/>
      <c r="JK31" s="111"/>
      <c r="JL31" s="111"/>
      <c r="JM31" s="111"/>
      <c r="JN31" s="111"/>
      <c r="JO31" s="111"/>
      <c r="JP31" s="111"/>
      <c r="JQ31" s="111"/>
      <c r="JR31" s="111"/>
      <c r="JS31" s="111"/>
      <c r="JT31" s="111"/>
      <c r="JU31" s="112"/>
      <c r="JV31" s="110">
        <f>データ!DL7</f>
        <v>235.2</v>
      </c>
      <c r="JW31" s="111"/>
      <c r="JX31" s="111"/>
      <c r="JY31" s="111"/>
      <c r="JZ31" s="111"/>
      <c r="KA31" s="111"/>
      <c r="KB31" s="111"/>
      <c r="KC31" s="111"/>
      <c r="KD31" s="111"/>
      <c r="KE31" s="111"/>
      <c r="KF31" s="111"/>
      <c r="KG31" s="111"/>
      <c r="KH31" s="111"/>
      <c r="KI31" s="111"/>
      <c r="KJ31" s="111"/>
      <c r="KK31" s="111"/>
      <c r="KL31" s="111"/>
      <c r="KM31" s="111"/>
      <c r="KN31" s="112"/>
      <c r="KO31" s="110">
        <f>データ!DM7</f>
        <v>190.7</v>
      </c>
      <c r="KP31" s="111"/>
      <c r="KQ31" s="111"/>
      <c r="KR31" s="111"/>
      <c r="KS31" s="111"/>
      <c r="KT31" s="111"/>
      <c r="KU31" s="111"/>
      <c r="KV31" s="111"/>
      <c r="KW31" s="111"/>
      <c r="KX31" s="111"/>
      <c r="KY31" s="111"/>
      <c r="KZ31" s="111"/>
      <c r="LA31" s="111"/>
      <c r="LB31" s="111"/>
      <c r="LC31" s="111"/>
      <c r="LD31" s="111"/>
      <c r="LE31" s="111"/>
      <c r="LF31" s="111"/>
      <c r="LG31" s="112"/>
      <c r="LH31" s="110">
        <f>データ!DN7</f>
        <v>201.9</v>
      </c>
      <c r="LI31" s="111"/>
      <c r="LJ31" s="111"/>
      <c r="LK31" s="111"/>
      <c r="LL31" s="111"/>
      <c r="LM31" s="111"/>
      <c r="LN31" s="111"/>
      <c r="LO31" s="111"/>
      <c r="LP31" s="111"/>
      <c r="LQ31" s="111"/>
      <c r="LR31" s="111"/>
      <c r="LS31" s="111"/>
      <c r="LT31" s="111"/>
      <c r="LU31" s="111"/>
      <c r="LV31" s="111"/>
      <c r="LW31" s="111"/>
      <c r="LX31" s="111"/>
      <c r="LY31" s="111"/>
      <c r="LZ31" s="112"/>
      <c r="MA31" s="110">
        <f>データ!DO7</f>
        <v>261.10000000000002</v>
      </c>
      <c r="MB31" s="111"/>
      <c r="MC31" s="111"/>
      <c r="MD31" s="111"/>
      <c r="ME31" s="111"/>
      <c r="MF31" s="111"/>
      <c r="MG31" s="111"/>
      <c r="MH31" s="111"/>
      <c r="MI31" s="111"/>
      <c r="MJ31" s="111"/>
      <c r="MK31" s="111"/>
      <c r="ML31" s="111"/>
      <c r="MM31" s="111"/>
      <c r="MN31" s="111"/>
      <c r="MO31" s="111"/>
      <c r="MP31" s="111"/>
      <c r="MQ31" s="111"/>
      <c r="MR31" s="111"/>
      <c r="MS31" s="112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113" t="s">
        <v>29</v>
      </c>
      <c r="K32" s="114"/>
      <c r="L32" s="114"/>
      <c r="M32" s="114"/>
      <c r="N32" s="114"/>
      <c r="O32" s="114"/>
      <c r="P32" s="114"/>
      <c r="Q32" s="114"/>
      <c r="R32" s="114"/>
      <c r="S32" s="114"/>
      <c r="T32" s="115"/>
      <c r="U32" s="116">
        <f>データ!AD7</f>
        <v>465.2</v>
      </c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>
        <f>データ!AE7</f>
        <v>1736.5</v>
      </c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>
        <f>データ!AF7</f>
        <v>3200.8</v>
      </c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>
        <f>データ!AG7</f>
        <v>274.39999999999998</v>
      </c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>
        <f>データ!AH7</f>
        <v>972.8</v>
      </c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3" t="s">
        <v>29</v>
      </c>
      <c r="EB32" s="114"/>
      <c r="EC32" s="114"/>
      <c r="ED32" s="114"/>
      <c r="EE32" s="114"/>
      <c r="EF32" s="114"/>
      <c r="EG32" s="114"/>
      <c r="EH32" s="114"/>
      <c r="EI32" s="114"/>
      <c r="EJ32" s="114"/>
      <c r="EK32" s="115"/>
      <c r="EL32" s="116">
        <f>データ!AO7</f>
        <v>9.6999999999999993</v>
      </c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>
        <f>データ!AP7</f>
        <v>1.3</v>
      </c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>
        <f>データ!AQ7</f>
        <v>4.8</v>
      </c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>
        <f>データ!AR7</f>
        <v>3.3</v>
      </c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>
        <f>データ!AS7</f>
        <v>1.6</v>
      </c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3" t="s">
        <v>29</v>
      </c>
      <c r="IS32" s="114"/>
      <c r="IT32" s="114"/>
      <c r="IU32" s="114"/>
      <c r="IV32" s="114"/>
      <c r="IW32" s="114"/>
      <c r="IX32" s="114"/>
      <c r="IY32" s="114"/>
      <c r="IZ32" s="114"/>
      <c r="JA32" s="114"/>
      <c r="JB32" s="115"/>
      <c r="JC32" s="110">
        <f>データ!DP7</f>
        <v>159.69999999999999</v>
      </c>
      <c r="JD32" s="111"/>
      <c r="JE32" s="111"/>
      <c r="JF32" s="111"/>
      <c r="JG32" s="111"/>
      <c r="JH32" s="111"/>
      <c r="JI32" s="111"/>
      <c r="JJ32" s="111"/>
      <c r="JK32" s="111"/>
      <c r="JL32" s="111"/>
      <c r="JM32" s="111"/>
      <c r="JN32" s="111"/>
      <c r="JO32" s="111"/>
      <c r="JP32" s="111"/>
      <c r="JQ32" s="111"/>
      <c r="JR32" s="111"/>
      <c r="JS32" s="111"/>
      <c r="JT32" s="111"/>
      <c r="JU32" s="112"/>
      <c r="JV32" s="110">
        <f>データ!DQ7</f>
        <v>159.6</v>
      </c>
      <c r="JW32" s="111"/>
      <c r="JX32" s="111"/>
      <c r="JY32" s="111"/>
      <c r="JZ32" s="111"/>
      <c r="KA32" s="111"/>
      <c r="KB32" s="111"/>
      <c r="KC32" s="111"/>
      <c r="KD32" s="111"/>
      <c r="KE32" s="111"/>
      <c r="KF32" s="111"/>
      <c r="KG32" s="111"/>
      <c r="KH32" s="111"/>
      <c r="KI32" s="111"/>
      <c r="KJ32" s="111"/>
      <c r="KK32" s="111"/>
      <c r="KL32" s="111"/>
      <c r="KM32" s="111"/>
      <c r="KN32" s="112"/>
      <c r="KO32" s="110">
        <f>データ!DR7</f>
        <v>128.5</v>
      </c>
      <c r="KP32" s="111"/>
      <c r="KQ32" s="111"/>
      <c r="KR32" s="111"/>
      <c r="KS32" s="111"/>
      <c r="KT32" s="111"/>
      <c r="KU32" s="111"/>
      <c r="KV32" s="111"/>
      <c r="KW32" s="111"/>
      <c r="KX32" s="111"/>
      <c r="KY32" s="111"/>
      <c r="KZ32" s="111"/>
      <c r="LA32" s="111"/>
      <c r="LB32" s="111"/>
      <c r="LC32" s="111"/>
      <c r="LD32" s="111"/>
      <c r="LE32" s="111"/>
      <c r="LF32" s="111"/>
      <c r="LG32" s="112"/>
      <c r="LH32" s="110">
        <f>データ!DS7</f>
        <v>138.1</v>
      </c>
      <c r="LI32" s="111"/>
      <c r="LJ32" s="111"/>
      <c r="LK32" s="111"/>
      <c r="LL32" s="111"/>
      <c r="LM32" s="111"/>
      <c r="LN32" s="111"/>
      <c r="LO32" s="111"/>
      <c r="LP32" s="111"/>
      <c r="LQ32" s="111"/>
      <c r="LR32" s="111"/>
      <c r="LS32" s="111"/>
      <c r="LT32" s="111"/>
      <c r="LU32" s="111"/>
      <c r="LV32" s="111"/>
      <c r="LW32" s="111"/>
      <c r="LX32" s="111"/>
      <c r="LY32" s="111"/>
      <c r="LZ32" s="112"/>
      <c r="MA32" s="110">
        <f>データ!DT7</f>
        <v>152.4</v>
      </c>
      <c r="MB32" s="111"/>
      <c r="MC32" s="111"/>
      <c r="MD32" s="111"/>
      <c r="ME32" s="111"/>
      <c r="MF32" s="111"/>
      <c r="MG32" s="111"/>
      <c r="MH32" s="111"/>
      <c r="MI32" s="111"/>
      <c r="MJ32" s="111"/>
      <c r="MK32" s="111"/>
      <c r="ML32" s="111"/>
      <c r="MM32" s="111"/>
      <c r="MN32" s="111"/>
      <c r="MO32" s="111"/>
      <c r="MP32" s="111"/>
      <c r="MQ32" s="111"/>
      <c r="MR32" s="111"/>
      <c r="MS32" s="112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132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133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H30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R01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R02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R03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R04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H30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R01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R02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R03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R04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H30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R01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R02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R03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R04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113" t="s">
        <v>27</v>
      </c>
      <c r="K52" s="114"/>
      <c r="L52" s="114"/>
      <c r="M52" s="114"/>
      <c r="N52" s="114"/>
      <c r="O52" s="114"/>
      <c r="P52" s="114"/>
      <c r="Q52" s="114"/>
      <c r="R52" s="114"/>
      <c r="S52" s="114"/>
      <c r="T52" s="115"/>
      <c r="U52" s="120">
        <f>データ!AU7</f>
        <v>0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3" t="s">
        <v>27</v>
      </c>
      <c r="EB52" s="114"/>
      <c r="EC52" s="114"/>
      <c r="ED52" s="114"/>
      <c r="EE52" s="114"/>
      <c r="EF52" s="114"/>
      <c r="EG52" s="114"/>
      <c r="EH52" s="114"/>
      <c r="EI52" s="114"/>
      <c r="EJ52" s="114"/>
      <c r="EK52" s="115"/>
      <c r="EL52" s="116">
        <f>データ!BF7</f>
        <v>49.8</v>
      </c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>
        <f>データ!BG7</f>
        <v>51.5</v>
      </c>
      <c r="FF52" s="116"/>
      <c r="FG52" s="116"/>
      <c r="FH52" s="116"/>
      <c r="FI52" s="116"/>
      <c r="FJ52" s="116"/>
      <c r="FK52" s="116"/>
      <c r="FL52" s="116"/>
      <c r="FM52" s="116"/>
      <c r="FN52" s="116"/>
      <c r="FO52" s="116"/>
      <c r="FP52" s="116"/>
      <c r="FQ52" s="116"/>
      <c r="FR52" s="116"/>
      <c r="FS52" s="116"/>
      <c r="FT52" s="116"/>
      <c r="FU52" s="116"/>
      <c r="FV52" s="116"/>
      <c r="FW52" s="116"/>
      <c r="FX52" s="116">
        <f>データ!BH7</f>
        <v>39.5</v>
      </c>
      <c r="FY52" s="116"/>
      <c r="FZ52" s="116"/>
      <c r="GA52" s="116"/>
      <c r="GB52" s="116"/>
      <c r="GC52" s="116"/>
      <c r="GD52" s="116"/>
      <c r="GE52" s="116"/>
      <c r="GF52" s="116"/>
      <c r="GG52" s="116"/>
      <c r="GH52" s="116"/>
      <c r="GI52" s="116"/>
      <c r="GJ52" s="116"/>
      <c r="GK52" s="116"/>
      <c r="GL52" s="116"/>
      <c r="GM52" s="116"/>
      <c r="GN52" s="116"/>
      <c r="GO52" s="116"/>
      <c r="GP52" s="116"/>
      <c r="GQ52" s="116">
        <f>データ!BI7</f>
        <v>50.5</v>
      </c>
      <c r="GR52" s="116"/>
      <c r="GS52" s="116"/>
      <c r="GT52" s="116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6"/>
      <c r="HI52" s="116"/>
      <c r="HJ52" s="116">
        <f>データ!BJ7</f>
        <v>62.3</v>
      </c>
      <c r="HK52" s="116"/>
      <c r="HL52" s="116"/>
      <c r="HM52" s="116"/>
      <c r="HN52" s="116"/>
      <c r="HO52" s="116"/>
      <c r="HP52" s="116"/>
      <c r="HQ52" s="116"/>
      <c r="HR52" s="116"/>
      <c r="HS52" s="116"/>
      <c r="HT52" s="116"/>
      <c r="HU52" s="116"/>
      <c r="HV52" s="116"/>
      <c r="HW52" s="116"/>
      <c r="HX52" s="116"/>
      <c r="HY52" s="116"/>
      <c r="HZ52" s="116"/>
      <c r="IA52" s="116"/>
      <c r="IB52" s="116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3" t="s">
        <v>27</v>
      </c>
      <c r="IS52" s="114"/>
      <c r="IT52" s="114"/>
      <c r="IU52" s="114"/>
      <c r="IV52" s="114"/>
      <c r="IW52" s="114"/>
      <c r="IX52" s="114"/>
      <c r="IY52" s="114"/>
      <c r="IZ52" s="114"/>
      <c r="JA52" s="114"/>
      <c r="JB52" s="115"/>
      <c r="JC52" s="120">
        <f>データ!BQ7</f>
        <v>9346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9491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5468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7765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12981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113" t="s">
        <v>29</v>
      </c>
      <c r="K53" s="114"/>
      <c r="L53" s="114"/>
      <c r="M53" s="114"/>
      <c r="N53" s="114"/>
      <c r="O53" s="114"/>
      <c r="P53" s="114"/>
      <c r="Q53" s="114"/>
      <c r="R53" s="114"/>
      <c r="S53" s="114"/>
      <c r="T53" s="115"/>
      <c r="U53" s="120">
        <f>データ!AZ7</f>
        <v>14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4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98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13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2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3" t="s">
        <v>29</v>
      </c>
      <c r="EB53" s="114"/>
      <c r="EC53" s="114"/>
      <c r="ED53" s="114"/>
      <c r="EE53" s="114"/>
      <c r="EF53" s="114"/>
      <c r="EG53" s="114"/>
      <c r="EH53" s="114"/>
      <c r="EI53" s="114"/>
      <c r="EJ53" s="114"/>
      <c r="EK53" s="115"/>
      <c r="EL53" s="116">
        <f>データ!BK7</f>
        <v>33.700000000000003</v>
      </c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>
        <f>データ!BL7</f>
        <v>28.9</v>
      </c>
      <c r="FF53" s="116"/>
      <c r="FG53" s="116"/>
      <c r="FH53" s="116"/>
      <c r="FI53" s="116"/>
      <c r="FJ53" s="116"/>
      <c r="FK53" s="116"/>
      <c r="FL53" s="116"/>
      <c r="FM53" s="116"/>
      <c r="FN53" s="116"/>
      <c r="FO53" s="116"/>
      <c r="FP53" s="116"/>
      <c r="FQ53" s="116"/>
      <c r="FR53" s="116"/>
      <c r="FS53" s="116"/>
      <c r="FT53" s="116"/>
      <c r="FU53" s="116"/>
      <c r="FV53" s="116"/>
      <c r="FW53" s="116"/>
      <c r="FX53" s="116">
        <f>データ!BM7</f>
        <v>-56.4</v>
      </c>
      <c r="FY53" s="116"/>
      <c r="FZ53" s="116"/>
      <c r="GA53" s="116"/>
      <c r="GB53" s="116"/>
      <c r="GC53" s="116"/>
      <c r="GD53" s="116"/>
      <c r="GE53" s="116"/>
      <c r="GF53" s="116"/>
      <c r="GG53" s="116"/>
      <c r="GH53" s="116"/>
      <c r="GI53" s="116"/>
      <c r="GJ53" s="116"/>
      <c r="GK53" s="116"/>
      <c r="GL53" s="116"/>
      <c r="GM53" s="116"/>
      <c r="GN53" s="116"/>
      <c r="GO53" s="116"/>
      <c r="GP53" s="116"/>
      <c r="GQ53" s="116">
        <f>データ!BN7</f>
        <v>16.899999999999999</v>
      </c>
      <c r="GR53" s="116"/>
      <c r="GS53" s="116"/>
      <c r="GT53" s="116"/>
      <c r="GU53" s="116"/>
      <c r="GV53" s="116"/>
      <c r="GW53" s="116"/>
      <c r="GX53" s="116"/>
      <c r="GY53" s="116"/>
      <c r="GZ53" s="116"/>
      <c r="HA53" s="116"/>
      <c r="HB53" s="116"/>
      <c r="HC53" s="116"/>
      <c r="HD53" s="116"/>
      <c r="HE53" s="116"/>
      <c r="HF53" s="116"/>
      <c r="HG53" s="116"/>
      <c r="HH53" s="116"/>
      <c r="HI53" s="116"/>
      <c r="HJ53" s="116">
        <f>データ!BO7</f>
        <v>26.4</v>
      </c>
      <c r="HK53" s="116"/>
      <c r="HL53" s="116"/>
      <c r="HM53" s="116"/>
      <c r="HN53" s="116"/>
      <c r="HO53" s="116"/>
      <c r="HP53" s="116"/>
      <c r="HQ53" s="116"/>
      <c r="HR53" s="116"/>
      <c r="HS53" s="116"/>
      <c r="HT53" s="116"/>
      <c r="HU53" s="116"/>
      <c r="HV53" s="116"/>
      <c r="HW53" s="116"/>
      <c r="HX53" s="116"/>
      <c r="HY53" s="116"/>
      <c r="HZ53" s="116"/>
      <c r="IA53" s="116"/>
      <c r="IB53" s="116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3" t="s">
        <v>29</v>
      </c>
      <c r="IS53" s="114"/>
      <c r="IT53" s="114"/>
      <c r="IU53" s="114"/>
      <c r="IV53" s="114"/>
      <c r="IW53" s="114"/>
      <c r="IX53" s="114"/>
      <c r="IY53" s="114"/>
      <c r="IZ53" s="114"/>
      <c r="JA53" s="114"/>
      <c r="JB53" s="115"/>
      <c r="JC53" s="120">
        <f>データ!BV7</f>
        <v>6546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8262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1059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2866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4637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2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130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データ!CM7</f>
        <v>0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データ!$B$11</f>
        <v>H30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データ!$C$11</f>
        <v>R01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データ!$D$11</f>
        <v>R02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データ!$E$11</f>
        <v>R03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データ!$F$11</f>
        <v>R04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データ!CN7</f>
        <v>254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データ!$B$11</f>
        <v>H30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データ!$C$11</f>
        <v>R01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データ!$D$11</f>
        <v>R02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データ!$E$11</f>
        <v>R03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データ!$F$11</f>
        <v>R04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データ!$B$11</f>
        <v>H30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データ!$C$11</f>
        <v>R01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データ!$D$11</f>
        <v>R02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データ!$E$11</f>
        <v>R03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データ!$F$11</f>
        <v>R04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2">
      <c r="A77" s="2"/>
      <c r="B77" s="11"/>
      <c r="C77" s="2"/>
      <c r="D77" s="2"/>
      <c r="E77" s="2"/>
      <c r="F77" s="2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0" t="str">
        <f>データ!CB7</f>
        <v xml:space="preserve"> </v>
      </c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2"/>
      <c r="AG77" s="110" t="str">
        <f>データ!CC7</f>
        <v xml:space="preserve"> </v>
      </c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2"/>
      <c r="AV77" s="110" t="str">
        <f>データ!CD7</f>
        <v xml:space="preserve"> </v>
      </c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2"/>
      <c r="BK77" s="110" t="str">
        <f>データ!CE7</f>
        <v xml:space="preserve"> </v>
      </c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2"/>
      <c r="BZ77" s="110" t="str">
        <f>データ!CF7</f>
        <v xml:space="preserve"> </v>
      </c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2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0" t="str">
        <f>データ!CO7</f>
        <v xml:space="preserve"> </v>
      </c>
      <c r="GM77" s="111"/>
      <c r="GN77" s="111"/>
      <c r="GO77" s="111"/>
      <c r="GP77" s="111"/>
      <c r="GQ77" s="111"/>
      <c r="GR77" s="111"/>
      <c r="GS77" s="111"/>
      <c r="GT77" s="111"/>
      <c r="GU77" s="111"/>
      <c r="GV77" s="111"/>
      <c r="GW77" s="111"/>
      <c r="GX77" s="111"/>
      <c r="GY77" s="111"/>
      <c r="GZ77" s="112"/>
      <c r="HA77" s="110" t="str">
        <f>データ!CP7</f>
        <v xml:space="preserve"> </v>
      </c>
      <c r="HB77" s="111"/>
      <c r="HC77" s="111"/>
      <c r="HD77" s="111"/>
      <c r="HE77" s="111"/>
      <c r="HF77" s="111"/>
      <c r="HG77" s="111"/>
      <c r="HH77" s="111"/>
      <c r="HI77" s="111"/>
      <c r="HJ77" s="111"/>
      <c r="HK77" s="111"/>
      <c r="HL77" s="111"/>
      <c r="HM77" s="111"/>
      <c r="HN77" s="111"/>
      <c r="HO77" s="112"/>
      <c r="HP77" s="110" t="str">
        <f>データ!CQ7</f>
        <v xml:space="preserve"> </v>
      </c>
      <c r="HQ77" s="111"/>
      <c r="HR77" s="111"/>
      <c r="HS77" s="111"/>
      <c r="HT77" s="111"/>
      <c r="HU77" s="111"/>
      <c r="HV77" s="111"/>
      <c r="HW77" s="111"/>
      <c r="HX77" s="111"/>
      <c r="HY77" s="111"/>
      <c r="HZ77" s="111"/>
      <c r="IA77" s="111"/>
      <c r="IB77" s="111"/>
      <c r="IC77" s="111"/>
      <c r="ID77" s="112"/>
      <c r="IE77" s="110" t="str">
        <f>データ!CR7</f>
        <v xml:space="preserve"> </v>
      </c>
      <c r="IF77" s="111"/>
      <c r="IG77" s="111"/>
      <c r="IH77" s="111"/>
      <c r="II77" s="111"/>
      <c r="IJ77" s="111"/>
      <c r="IK77" s="111"/>
      <c r="IL77" s="111"/>
      <c r="IM77" s="111"/>
      <c r="IN77" s="111"/>
      <c r="IO77" s="111"/>
      <c r="IP77" s="111"/>
      <c r="IQ77" s="111"/>
      <c r="IR77" s="111"/>
      <c r="IS77" s="112"/>
      <c r="IT77" s="110" t="str">
        <f>データ!CS7</f>
        <v xml:space="preserve"> </v>
      </c>
      <c r="IU77" s="111"/>
      <c r="IV77" s="111"/>
      <c r="IW77" s="111"/>
      <c r="IX77" s="111"/>
      <c r="IY77" s="111"/>
      <c r="IZ77" s="111"/>
      <c r="JA77" s="111"/>
      <c r="JB77" s="111"/>
      <c r="JC77" s="111"/>
      <c r="JD77" s="111"/>
      <c r="JE77" s="111"/>
      <c r="JF77" s="111"/>
      <c r="JG77" s="111"/>
      <c r="JH77" s="112"/>
      <c r="JL77" s="2"/>
      <c r="JM77" s="2"/>
      <c r="JN77" s="2"/>
      <c r="JO77" s="2"/>
      <c r="JP77" s="2"/>
      <c r="JQ77" s="2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0">
        <f>データ!CZ7</f>
        <v>0</v>
      </c>
      <c r="KB77" s="111"/>
      <c r="KC77" s="111"/>
      <c r="KD77" s="111"/>
      <c r="KE77" s="111"/>
      <c r="KF77" s="111"/>
      <c r="KG77" s="111"/>
      <c r="KH77" s="111"/>
      <c r="KI77" s="111"/>
      <c r="KJ77" s="111"/>
      <c r="KK77" s="111"/>
      <c r="KL77" s="111"/>
      <c r="KM77" s="111"/>
      <c r="KN77" s="111"/>
      <c r="KO77" s="112"/>
      <c r="KP77" s="110">
        <f>データ!DA7</f>
        <v>0</v>
      </c>
      <c r="KQ77" s="111"/>
      <c r="KR77" s="111"/>
      <c r="KS77" s="111"/>
      <c r="KT77" s="111"/>
      <c r="KU77" s="111"/>
      <c r="KV77" s="111"/>
      <c r="KW77" s="111"/>
      <c r="KX77" s="111"/>
      <c r="KY77" s="111"/>
      <c r="KZ77" s="111"/>
      <c r="LA77" s="111"/>
      <c r="LB77" s="111"/>
      <c r="LC77" s="111"/>
      <c r="LD77" s="112"/>
      <c r="LE77" s="110">
        <f>データ!DB7</f>
        <v>0</v>
      </c>
      <c r="LF77" s="111"/>
      <c r="LG77" s="111"/>
      <c r="LH77" s="111"/>
      <c r="LI77" s="111"/>
      <c r="LJ77" s="111"/>
      <c r="LK77" s="111"/>
      <c r="LL77" s="111"/>
      <c r="LM77" s="111"/>
      <c r="LN77" s="111"/>
      <c r="LO77" s="111"/>
      <c r="LP77" s="111"/>
      <c r="LQ77" s="111"/>
      <c r="LR77" s="111"/>
      <c r="LS77" s="112"/>
      <c r="LT77" s="110">
        <f>データ!DC7</f>
        <v>0</v>
      </c>
      <c r="LU77" s="111"/>
      <c r="LV77" s="111"/>
      <c r="LW77" s="111"/>
      <c r="LX77" s="111"/>
      <c r="LY77" s="111"/>
      <c r="LZ77" s="111"/>
      <c r="MA77" s="111"/>
      <c r="MB77" s="111"/>
      <c r="MC77" s="111"/>
      <c r="MD77" s="111"/>
      <c r="ME77" s="111"/>
      <c r="MF77" s="111"/>
      <c r="MG77" s="111"/>
      <c r="MH77" s="112"/>
      <c r="MI77" s="110">
        <f>データ!DD7</f>
        <v>0</v>
      </c>
      <c r="MJ77" s="111"/>
      <c r="MK77" s="111"/>
      <c r="ML77" s="111"/>
      <c r="MM77" s="111"/>
      <c r="MN77" s="111"/>
      <c r="MO77" s="111"/>
      <c r="MP77" s="111"/>
      <c r="MQ77" s="111"/>
      <c r="MR77" s="111"/>
      <c r="MS77" s="111"/>
      <c r="MT77" s="111"/>
      <c r="MU77" s="111"/>
      <c r="MV77" s="111"/>
      <c r="MW77" s="112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2">
      <c r="A78" s="2"/>
      <c r="B78" s="11"/>
      <c r="C78" s="2"/>
      <c r="D78" s="2"/>
      <c r="E78" s="2"/>
      <c r="F78" s="2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0" t="str">
        <f>データ!CG7</f>
        <v xml:space="preserve"> </v>
      </c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2"/>
      <c r="AG78" s="110" t="str">
        <f>データ!CH7</f>
        <v xml:space="preserve"> </v>
      </c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2"/>
      <c r="AV78" s="110" t="str">
        <f>データ!CI7</f>
        <v xml:space="preserve"> </v>
      </c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2"/>
      <c r="BK78" s="110" t="str">
        <f>データ!CJ7</f>
        <v xml:space="preserve"> </v>
      </c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2"/>
      <c r="BZ78" s="110" t="str">
        <f>データ!CK7</f>
        <v xml:space="preserve"> </v>
      </c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2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0" t="str">
        <f>データ!CT7</f>
        <v xml:space="preserve"> </v>
      </c>
      <c r="GM78" s="111"/>
      <c r="GN78" s="111"/>
      <c r="GO78" s="111"/>
      <c r="GP78" s="111"/>
      <c r="GQ78" s="111"/>
      <c r="GR78" s="111"/>
      <c r="GS78" s="111"/>
      <c r="GT78" s="111"/>
      <c r="GU78" s="111"/>
      <c r="GV78" s="111"/>
      <c r="GW78" s="111"/>
      <c r="GX78" s="111"/>
      <c r="GY78" s="111"/>
      <c r="GZ78" s="112"/>
      <c r="HA78" s="110" t="str">
        <f>データ!CU7</f>
        <v xml:space="preserve"> </v>
      </c>
      <c r="HB78" s="111"/>
      <c r="HC78" s="111"/>
      <c r="HD78" s="111"/>
      <c r="HE78" s="111"/>
      <c r="HF78" s="111"/>
      <c r="HG78" s="111"/>
      <c r="HH78" s="111"/>
      <c r="HI78" s="111"/>
      <c r="HJ78" s="111"/>
      <c r="HK78" s="111"/>
      <c r="HL78" s="111"/>
      <c r="HM78" s="111"/>
      <c r="HN78" s="111"/>
      <c r="HO78" s="112"/>
      <c r="HP78" s="110" t="str">
        <f>データ!CV7</f>
        <v xml:space="preserve"> </v>
      </c>
      <c r="HQ78" s="111"/>
      <c r="HR78" s="111"/>
      <c r="HS78" s="111"/>
      <c r="HT78" s="111"/>
      <c r="HU78" s="111"/>
      <c r="HV78" s="111"/>
      <c r="HW78" s="111"/>
      <c r="HX78" s="111"/>
      <c r="HY78" s="111"/>
      <c r="HZ78" s="111"/>
      <c r="IA78" s="111"/>
      <c r="IB78" s="111"/>
      <c r="IC78" s="111"/>
      <c r="ID78" s="112"/>
      <c r="IE78" s="110" t="str">
        <f>データ!CW7</f>
        <v xml:space="preserve"> </v>
      </c>
      <c r="IF78" s="111"/>
      <c r="IG78" s="111"/>
      <c r="IH78" s="111"/>
      <c r="II78" s="111"/>
      <c r="IJ78" s="111"/>
      <c r="IK78" s="111"/>
      <c r="IL78" s="111"/>
      <c r="IM78" s="111"/>
      <c r="IN78" s="111"/>
      <c r="IO78" s="111"/>
      <c r="IP78" s="111"/>
      <c r="IQ78" s="111"/>
      <c r="IR78" s="111"/>
      <c r="IS78" s="112"/>
      <c r="IT78" s="110" t="str">
        <f>データ!CX7</f>
        <v xml:space="preserve"> </v>
      </c>
      <c r="IU78" s="111"/>
      <c r="IV78" s="111"/>
      <c r="IW78" s="111"/>
      <c r="IX78" s="111"/>
      <c r="IY78" s="111"/>
      <c r="IZ78" s="111"/>
      <c r="JA78" s="111"/>
      <c r="JB78" s="111"/>
      <c r="JC78" s="111"/>
      <c r="JD78" s="111"/>
      <c r="JE78" s="111"/>
      <c r="JF78" s="111"/>
      <c r="JG78" s="111"/>
      <c r="JH78" s="112"/>
      <c r="JL78" s="2"/>
      <c r="JM78" s="2"/>
      <c r="JN78" s="2"/>
      <c r="JO78" s="2"/>
      <c r="JP78" s="2"/>
      <c r="JQ78" s="2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0">
        <f>データ!DE7</f>
        <v>51.7</v>
      </c>
      <c r="KB78" s="111"/>
      <c r="KC78" s="111"/>
      <c r="KD78" s="111"/>
      <c r="KE78" s="111"/>
      <c r="KF78" s="111"/>
      <c r="KG78" s="111"/>
      <c r="KH78" s="111"/>
      <c r="KI78" s="111"/>
      <c r="KJ78" s="111"/>
      <c r="KK78" s="111"/>
      <c r="KL78" s="111"/>
      <c r="KM78" s="111"/>
      <c r="KN78" s="111"/>
      <c r="KO78" s="112"/>
      <c r="KP78" s="110">
        <f>データ!DF7</f>
        <v>51.5</v>
      </c>
      <c r="KQ78" s="111"/>
      <c r="KR78" s="111"/>
      <c r="KS78" s="111"/>
      <c r="KT78" s="111"/>
      <c r="KU78" s="111"/>
      <c r="KV78" s="111"/>
      <c r="KW78" s="111"/>
      <c r="KX78" s="111"/>
      <c r="KY78" s="111"/>
      <c r="KZ78" s="111"/>
      <c r="LA78" s="111"/>
      <c r="LB78" s="111"/>
      <c r="LC78" s="111"/>
      <c r="LD78" s="112"/>
      <c r="LE78" s="110">
        <f>データ!DG7</f>
        <v>764.6</v>
      </c>
      <c r="LF78" s="111"/>
      <c r="LG78" s="111"/>
      <c r="LH78" s="111"/>
      <c r="LI78" s="111"/>
      <c r="LJ78" s="111"/>
      <c r="LK78" s="111"/>
      <c r="LL78" s="111"/>
      <c r="LM78" s="111"/>
      <c r="LN78" s="111"/>
      <c r="LO78" s="111"/>
      <c r="LP78" s="111"/>
      <c r="LQ78" s="111"/>
      <c r="LR78" s="111"/>
      <c r="LS78" s="112"/>
      <c r="LT78" s="110">
        <f>データ!DH7</f>
        <v>72.599999999999994</v>
      </c>
      <c r="LU78" s="111"/>
      <c r="LV78" s="111"/>
      <c r="LW78" s="111"/>
      <c r="LX78" s="111"/>
      <c r="LY78" s="111"/>
      <c r="LZ78" s="111"/>
      <c r="MA78" s="111"/>
      <c r="MB78" s="111"/>
      <c r="MC78" s="111"/>
      <c r="MD78" s="111"/>
      <c r="ME78" s="111"/>
      <c r="MF78" s="111"/>
      <c r="MG78" s="111"/>
      <c r="MH78" s="112"/>
      <c r="MI78" s="110">
        <f>データ!DI7</f>
        <v>50.4</v>
      </c>
      <c r="MJ78" s="111"/>
      <c r="MK78" s="111"/>
      <c r="ML78" s="111"/>
      <c r="MM78" s="111"/>
      <c r="MN78" s="111"/>
      <c r="MO78" s="111"/>
      <c r="MP78" s="111"/>
      <c r="MQ78" s="111"/>
      <c r="MR78" s="111"/>
      <c r="MS78" s="111"/>
      <c r="MT78" s="111"/>
      <c r="MU78" s="111"/>
      <c r="MV78" s="111"/>
      <c r="MW78" s="112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U88hGy2w2XPu4naT2QxHJk0wziniyXzbvh2fYACPSlac/k+05QsJaxdrEcpkJ+KnT0bikyWKab0j2H/dV9CJhw==" saltValue="PgAwOgvJDNpYJ0HhEHMQkA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2" customHeight="1" x14ac:dyDescent="0.2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2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89</v>
      </c>
      <c r="AK5" s="47" t="s">
        <v>90</v>
      </c>
      <c r="AL5" s="47" t="s">
        <v>91</v>
      </c>
      <c r="AM5" s="47" t="s">
        <v>92</v>
      </c>
      <c r="AN5" s="47" t="s">
        <v>100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89</v>
      </c>
      <c r="AV5" s="47" t="s">
        <v>101</v>
      </c>
      <c r="AW5" s="47" t="s">
        <v>102</v>
      </c>
      <c r="AX5" s="47" t="s">
        <v>92</v>
      </c>
      <c r="AY5" s="47" t="s">
        <v>100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89</v>
      </c>
      <c r="BG5" s="47" t="s">
        <v>90</v>
      </c>
      <c r="BH5" s="47" t="s">
        <v>91</v>
      </c>
      <c r="BI5" s="47" t="s">
        <v>92</v>
      </c>
      <c r="BJ5" s="47" t="s">
        <v>93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103</v>
      </c>
      <c r="BR5" s="47" t="s">
        <v>90</v>
      </c>
      <c r="BS5" s="47" t="s">
        <v>104</v>
      </c>
      <c r="BT5" s="47" t="s">
        <v>92</v>
      </c>
      <c r="BU5" s="47" t="s">
        <v>100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89</v>
      </c>
      <c r="CC5" s="47" t="s">
        <v>90</v>
      </c>
      <c r="CD5" s="47" t="s">
        <v>104</v>
      </c>
      <c r="CE5" s="47" t="s">
        <v>105</v>
      </c>
      <c r="CF5" s="47" t="s">
        <v>93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106</v>
      </c>
      <c r="CP5" s="47" t="s">
        <v>107</v>
      </c>
      <c r="CQ5" s="47" t="s">
        <v>91</v>
      </c>
      <c r="CR5" s="47" t="s">
        <v>105</v>
      </c>
      <c r="CS5" s="47" t="s">
        <v>100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103</v>
      </c>
      <c r="DA5" s="47" t="s">
        <v>90</v>
      </c>
      <c r="DB5" s="47" t="s">
        <v>91</v>
      </c>
      <c r="DC5" s="47" t="s">
        <v>92</v>
      </c>
      <c r="DD5" s="47" t="s">
        <v>93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106</v>
      </c>
      <c r="DL5" s="47" t="s">
        <v>90</v>
      </c>
      <c r="DM5" s="47" t="s">
        <v>91</v>
      </c>
      <c r="DN5" s="47" t="s">
        <v>105</v>
      </c>
      <c r="DO5" s="47" t="s">
        <v>100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2">
      <c r="A6" s="37" t="s">
        <v>108</v>
      </c>
      <c r="B6" s="48">
        <f>B8</f>
        <v>2022</v>
      </c>
      <c r="C6" s="48">
        <f t="shared" ref="C6:X6" si="1">C8</f>
        <v>341002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14</v>
      </c>
      <c r="H6" s="48" t="str">
        <f>SUBSTITUTE(H8,"　","")</f>
        <v>広島県広島市</v>
      </c>
      <c r="I6" s="48" t="str">
        <f t="shared" si="1"/>
        <v>河原町駐車場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47</v>
      </c>
      <c r="S6" s="50" t="str">
        <f t="shared" si="1"/>
        <v>公共施設</v>
      </c>
      <c r="T6" s="50" t="str">
        <f t="shared" si="1"/>
        <v>無</v>
      </c>
      <c r="U6" s="51">
        <f t="shared" si="1"/>
        <v>603</v>
      </c>
      <c r="V6" s="51">
        <f t="shared" si="1"/>
        <v>54</v>
      </c>
      <c r="W6" s="51">
        <f t="shared" si="1"/>
        <v>200</v>
      </c>
      <c r="X6" s="50" t="str">
        <f t="shared" si="1"/>
        <v>利用料金制</v>
      </c>
      <c r="Y6" s="52">
        <f>IF(Y8="-",NA(),Y8)</f>
        <v>199</v>
      </c>
      <c r="Z6" s="52">
        <f t="shared" ref="Z6:AH6" si="2">IF(Z8="-",NA(),Z8)</f>
        <v>206.1</v>
      </c>
      <c r="AA6" s="52">
        <f t="shared" si="2"/>
        <v>165.3</v>
      </c>
      <c r="AB6" s="52">
        <f t="shared" si="2"/>
        <v>202</v>
      </c>
      <c r="AC6" s="52">
        <f t="shared" si="2"/>
        <v>265.60000000000002</v>
      </c>
      <c r="AD6" s="52">
        <f t="shared" si="2"/>
        <v>465.2</v>
      </c>
      <c r="AE6" s="52">
        <f t="shared" si="2"/>
        <v>1736.5</v>
      </c>
      <c r="AF6" s="52">
        <f t="shared" si="2"/>
        <v>3200.8</v>
      </c>
      <c r="AG6" s="52">
        <f t="shared" si="2"/>
        <v>274.39999999999998</v>
      </c>
      <c r="AH6" s="52">
        <f t="shared" si="2"/>
        <v>972.8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9.6999999999999993</v>
      </c>
      <c r="AP6" s="52">
        <f t="shared" si="3"/>
        <v>1.3</v>
      </c>
      <c r="AQ6" s="52">
        <f t="shared" si="3"/>
        <v>4.8</v>
      </c>
      <c r="AR6" s="52">
        <f t="shared" si="3"/>
        <v>3.3</v>
      </c>
      <c r="AS6" s="52">
        <f t="shared" si="3"/>
        <v>1.6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14</v>
      </c>
      <c r="BA6" s="53">
        <f t="shared" si="4"/>
        <v>4</v>
      </c>
      <c r="BB6" s="53">
        <f t="shared" si="4"/>
        <v>98</v>
      </c>
      <c r="BC6" s="53">
        <f t="shared" si="4"/>
        <v>13</v>
      </c>
      <c r="BD6" s="53">
        <f t="shared" si="4"/>
        <v>2</v>
      </c>
      <c r="BE6" s="51" t="str">
        <f>IF(BE8="-","",IF(BE8="-","【-】","【"&amp;SUBSTITUTE(TEXT(BE8,"#,##0"),"-","△")&amp;"】"))</f>
        <v>【33】</v>
      </c>
      <c r="BF6" s="52">
        <f>IF(BF8="-",NA(),BF8)</f>
        <v>49.8</v>
      </c>
      <c r="BG6" s="52">
        <f t="shared" ref="BG6:BO6" si="5">IF(BG8="-",NA(),BG8)</f>
        <v>51.5</v>
      </c>
      <c r="BH6" s="52">
        <f t="shared" si="5"/>
        <v>39.5</v>
      </c>
      <c r="BI6" s="52">
        <f t="shared" si="5"/>
        <v>50.5</v>
      </c>
      <c r="BJ6" s="52">
        <f t="shared" si="5"/>
        <v>62.3</v>
      </c>
      <c r="BK6" s="52">
        <f t="shared" si="5"/>
        <v>33.700000000000003</v>
      </c>
      <c r="BL6" s="52">
        <f t="shared" si="5"/>
        <v>28.9</v>
      </c>
      <c r="BM6" s="52">
        <f t="shared" si="5"/>
        <v>-56.4</v>
      </c>
      <c r="BN6" s="52">
        <f t="shared" si="5"/>
        <v>16.899999999999999</v>
      </c>
      <c r="BO6" s="52">
        <f t="shared" si="5"/>
        <v>26.4</v>
      </c>
      <c r="BP6" s="49" t="str">
        <f>IF(BP8="-","",IF(BP8="-","【-】","【"&amp;SUBSTITUTE(TEXT(BP8,"#,##0.0"),"-","△")&amp;"】"))</f>
        <v>【12.8】</v>
      </c>
      <c r="BQ6" s="53">
        <f>IF(BQ8="-",NA(),BQ8)</f>
        <v>9346</v>
      </c>
      <c r="BR6" s="53">
        <f t="shared" ref="BR6:BZ6" si="6">IF(BR8="-",NA(),BR8)</f>
        <v>9491</v>
      </c>
      <c r="BS6" s="53">
        <f t="shared" si="6"/>
        <v>5468</v>
      </c>
      <c r="BT6" s="53">
        <f t="shared" si="6"/>
        <v>7765</v>
      </c>
      <c r="BU6" s="53">
        <f t="shared" si="6"/>
        <v>12981</v>
      </c>
      <c r="BV6" s="53">
        <f t="shared" si="6"/>
        <v>6546</v>
      </c>
      <c r="BW6" s="53">
        <f t="shared" si="6"/>
        <v>8262</v>
      </c>
      <c r="BX6" s="53">
        <f t="shared" si="6"/>
        <v>1059</v>
      </c>
      <c r="BY6" s="53">
        <f t="shared" si="6"/>
        <v>2866</v>
      </c>
      <c r="BZ6" s="53">
        <f t="shared" si="6"/>
        <v>4637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109</v>
      </c>
      <c r="CM6" s="51">
        <f t="shared" ref="CM6:CN6" si="7">CM8</f>
        <v>0</v>
      </c>
      <c r="CN6" s="51">
        <f t="shared" si="7"/>
        <v>254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109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51.7</v>
      </c>
      <c r="DF6" s="52">
        <f t="shared" si="8"/>
        <v>51.5</v>
      </c>
      <c r="DG6" s="52">
        <f t="shared" si="8"/>
        <v>764.6</v>
      </c>
      <c r="DH6" s="52">
        <f t="shared" si="8"/>
        <v>72.599999999999994</v>
      </c>
      <c r="DI6" s="52">
        <f t="shared" si="8"/>
        <v>50.4</v>
      </c>
      <c r="DJ6" s="49" t="str">
        <f>IF(DJ8="-","",IF(DJ8="-","【-】","【"&amp;SUBSTITUTE(TEXT(DJ8,"#,##0.0"),"-","△")&amp;"】"))</f>
        <v>【72.2】</v>
      </c>
      <c r="DK6" s="52">
        <f>IF(DK8="-",NA(),DK8)</f>
        <v>240.7</v>
      </c>
      <c r="DL6" s="52">
        <f t="shared" ref="DL6:DT6" si="9">IF(DL8="-",NA(),DL8)</f>
        <v>235.2</v>
      </c>
      <c r="DM6" s="52">
        <f t="shared" si="9"/>
        <v>190.7</v>
      </c>
      <c r="DN6" s="52">
        <f t="shared" si="9"/>
        <v>201.9</v>
      </c>
      <c r="DO6" s="52">
        <f t="shared" si="9"/>
        <v>261.10000000000002</v>
      </c>
      <c r="DP6" s="52">
        <f t="shared" si="9"/>
        <v>159.69999999999999</v>
      </c>
      <c r="DQ6" s="52">
        <f t="shared" si="9"/>
        <v>159.6</v>
      </c>
      <c r="DR6" s="52">
        <f t="shared" si="9"/>
        <v>128.5</v>
      </c>
      <c r="DS6" s="52">
        <f t="shared" si="9"/>
        <v>138.1</v>
      </c>
      <c r="DT6" s="52">
        <f t="shared" si="9"/>
        <v>152.4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2">
      <c r="A7" s="37" t="s">
        <v>110</v>
      </c>
      <c r="B7" s="48">
        <f t="shared" ref="B7:X7" si="10">B8</f>
        <v>2022</v>
      </c>
      <c r="C7" s="48">
        <f t="shared" si="10"/>
        <v>341002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14</v>
      </c>
      <c r="H7" s="48" t="str">
        <f t="shared" si="10"/>
        <v>広島県　広島市</v>
      </c>
      <c r="I7" s="48" t="str">
        <f t="shared" si="10"/>
        <v>河原町駐車場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47</v>
      </c>
      <c r="S7" s="50" t="str">
        <f t="shared" si="10"/>
        <v>公共施設</v>
      </c>
      <c r="T7" s="50" t="str">
        <f t="shared" si="10"/>
        <v>無</v>
      </c>
      <c r="U7" s="51">
        <f t="shared" si="10"/>
        <v>603</v>
      </c>
      <c r="V7" s="51">
        <f t="shared" si="10"/>
        <v>54</v>
      </c>
      <c r="W7" s="51">
        <f t="shared" si="10"/>
        <v>200</v>
      </c>
      <c r="X7" s="50" t="str">
        <f t="shared" si="10"/>
        <v>利用料金制</v>
      </c>
      <c r="Y7" s="52">
        <f>Y8</f>
        <v>199</v>
      </c>
      <c r="Z7" s="52">
        <f t="shared" ref="Z7:AH7" si="11">Z8</f>
        <v>206.1</v>
      </c>
      <c r="AA7" s="52">
        <f t="shared" si="11"/>
        <v>165.3</v>
      </c>
      <c r="AB7" s="52">
        <f t="shared" si="11"/>
        <v>202</v>
      </c>
      <c r="AC7" s="52">
        <f t="shared" si="11"/>
        <v>265.60000000000002</v>
      </c>
      <c r="AD7" s="52">
        <f t="shared" si="11"/>
        <v>465.2</v>
      </c>
      <c r="AE7" s="52">
        <f t="shared" si="11"/>
        <v>1736.5</v>
      </c>
      <c r="AF7" s="52">
        <f t="shared" si="11"/>
        <v>3200.8</v>
      </c>
      <c r="AG7" s="52">
        <f t="shared" si="11"/>
        <v>274.39999999999998</v>
      </c>
      <c r="AH7" s="52">
        <f t="shared" si="11"/>
        <v>972.8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9.6999999999999993</v>
      </c>
      <c r="AP7" s="52">
        <f t="shared" si="12"/>
        <v>1.3</v>
      </c>
      <c r="AQ7" s="52">
        <f t="shared" si="12"/>
        <v>4.8</v>
      </c>
      <c r="AR7" s="52">
        <f t="shared" si="12"/>
        <v>3.3</v>
      </c>
      <c r="AS7" s="52">
        <f t="shared" si="12"/>
        <v>1.6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14</v>
      </c>
      <c r="BA7" s="53">
        <f t="shared" si="13"/>
        <v>4</v>
      </c>
      <c r="BB7" s="53">
        <f t="shared" si="13"/>
        <v>98</v>
      </c>
      <c r="BC7" s="53">
        <f t="shared" si="13"/>
        <v>13</v>
      </c>
      <c r="BD7" s="53">
        <f t="shared" si="13"/>
        <v>2</v>
      </c>
      <c r="BE7" s="51"/>
      <c r="BF7" s="52">
        <f>BF8</f>
        <v>49.8</v>
      </c>
      <c r="BG7" s="52">
        <f t="shared" ref="BG7:BO7" si="14">BG8</f>
        <v>51.5</v>
      </c>
      <c r="BH7" s="52">
        <f t="shared" si="14"/>
        <v>39.5</v>
      </c>
      <c r="BI7" s="52">
        <f t="shared" si="14"/>
        <v>50.5</v>
      </c>
      <c r="BJ7" s="52">
        <f t="shared" si="14"/>
        <v>62.3</v>
      </c>
      <c r="BK7" s="52">
        <f t="shared" si="14"/>
        <v>33.700000000000003</v>
      </c>
      <c r="BL7" s="52">
        <f t="shared" si="14"/>
        <v>28.9</v>
      </c>
      <c r="BM7" s="52">
        <f t="shared" si="14"/>
        <v>-56.4</v>
      </c>
      <c r="BN7" s="52">
        <f t="shared" si="14"/>
        <v>16.899999999999999</v>
      </c>
      <c r="BO7" s="52">
        <f t="shared" si="14"/>
        <v>26.4</v>
      </c>
      <c r="BP7" s="49"/>
      <c r="BQ7" s="53">
        <f>BQ8</f>
        <v>9346</v>
      </c>
      <c r="BR7" s="53">
        <f t="shared" ref="BR7:BZ7" si="15">BR8</f>
        <v>9491</v>
      </c>
      <c r="BS7" s="53">
        <f t="shared" si="15"/>
        <v>5468</v>
      </c>
      <c r="BT7" s="53">
        <f t="shared" si="15"/>
        <v>7765</v>
      </c>
      <c r="BU7" s="53">
        <f t="shared" si="15"/>
        <v>12981</v>
      </c>
      <c r="BV7" s="53">
        <f t="shared" si="15"/>
        <v>6546</v>
      </c>
      <c r="BW7" s="53">
        <f t="shared" si="15"/>
        <v>8262</v>
      </c>
      <c r="BX7" s="53">
        <f t="shared" si="15"/>
        <v>1059</v>
      </c>
      <c r="BY7" s="53">
        <f t="shared" si="15"/>
        <v>2866</v>
      </c>
      <c r="BZ7" s="53">
        <f t="shared" si="15"/>
        <v>4637</v>
      </c>
      <c r="CA7" s="51"/>
      <c r="CB7" s="52" t="s">
        <v>111</v>
      </c>
      <c r="CC7" s="52" t="s">
        <v>111</v>
      </c>
      <c r="CD7" s="52" t="s">
        <v>111</v>
      </c>
      <c r="CE7" s="52" t="s">
        <v>111</v>
      </c>
      <c r="CF7" s="52" t="s">
        <v>111</v>
      </c>
      <c r="CG7" s="52" t="s">
        <v>111</v>
      </c>
      <c r="CH7" s="52" t="s">
        <v>111</v>
      </c>
      <c r="CI7" s="52" t="s">
        <v>111</v>
      </c>
      <c r="CJ7" s="52" t="s">
        <v>111</v>
      </c>
      <c r="CK7" s="52" t="s">
        <v>109</v>
      </c>
      <c r="CL7" s="49"/>
      <c r="CM7" s="51">
        <f>CM8</f>
        <v>0</v>
      </c>
      <c r="CN7" s="51">
        <f>CN8</f>
        <v>254</v>
      </c>
      <c r="CO7" s="52" t="s">
        <v>111</v>
      </c>
      <c r="CP7" s="52" t="s">
        <v>111</v>
      </c>
      <c r="CQ7" s="52" t="s">
        <v>111</v>
      </c>
      <c r="CR7" s="52" t="s">
        <v>111</v>
      </c>
      <c r="CS7" s="52" t="s">
        <v>111</v>
      </c>
      <c r="CT7" s="52" t="s">
        <v>111</v>
      </c>
      <c r="CU7" s="52" t="s">
        <v>111</v>
      </c>
      <c r="CV7" s="52" t="s">
        <v>111</v>
      </c>
      <c r="CW7" s="52" t="s">
        <v>111</v>
      </c>
      <c r="CX7" s="52" t="s">
        <v>109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51.7</v>
      </c>
      <c r="DF7" s="52">
        <f t="shared" si="16"/>
        <v>51.5</v>
      </c>
      <c r="DG7" s="52">
        <f t="shared" si="16"/>
        <v>764.6</v>
      </c>
      <c r="DH7" s="52">
        <f t="shared" si="16"/>
        <v>72.599999999999994</v>
      </c>
      <c r="DI7" s="52">
        <f t="shared" si="16"/>
        <v>50.4</v>
      </c>
      <c r="DJ7" s="49"/>
      <c r="DK7" s="52">
        <f>DK8</f>
        <v>240.7</v>
      </c>
      <c r="DL7" s="52">
        <f t="shared" ref="DL7:DT7" si="17">DL8</f>
        <v>235.2</v>
      </c>
      <c r="DM7" s="52">
        <f t="shared" si="17"/>
        <v>190.7</v>
      </c>
      <c r="DN7" s="52">
        <f t="shared" si="17"/>
        <v>201.9</v>
      </c>
      <c r="DO7" s="52">
        <f t="shared" si="17"/>
        <v>261.10000000000002</v>
      </c>
      <c r="DP7" s="52">
        <f t="shared" si="17"/>
        <v>159.69999999999999</v>
      </c>
      <c r="DQ7" s="52">
        <f t="shared" si="17"/>
        <v>159.6</v>
      </c>
      <c r="DR7" s="52">
        <f t="shared" si="17"/>
        <v>128.5</v>
      </c>
      <c r="DS7" s="52">
        <f t="shared" si="17"/>
        <v>138.1</v>
      </c>
      <c r="DT7" s="52">
        <f t="shared" si="17"/>
        <v>152.4</v>
      </c>
      <c r="DU7" s="49"/>
    </row>
    <row r="8" spans="1:125" s="54" customFormat="1" x14ac:dyDescent="0.2">
      <c r="A8" s="37"/>
      <c r="B8" s="55">
        <v>2022</v>
      </c>
      <c r="C8" s="55">
        <v>341002</v>
      </c>
      <c r="D8" s="55">
        <v>47</v>
      </c>
      <c r="E8" s="55">
        <v>14</v>
      </c>
      <c r="F8" s="55">
        <v>0</v>
      </c>
      <c r="G8" s="55">
        <v>14</v>
      </c>
      <c r="H8" s="55" t="s">
        <v>112</v>
      </c>
      <c r="I8" s="55" t="s">
        <v>113</v>
      </c>
      <c r="J8" s="55" t="s">
        <v>114</v>
      </c>
      <c r="K8" s="55" t="s">
        <v>115</v>
      </c>
      <c r="L8" s="55" t="s">
        <v>116</v>
      </c>
      <c r="M8" s="55" t="s">
        <v>117</v>
      </c>
      <c r="N8" s="55" t="s">
        <v>118</v>
      </c>
      <c r="O8" s="56" t="s">
        <v>119</v>
      </c>
      <c r="P8" s="57" t="s">
        <v>120</v>
      </c>
      <c r="Q8" s="57" t="s">
        <v>121</v>
      </c>
      <c r="R8" s="58">
        <v>47</v>
      </c>
      <c r="S8" s="57" t="s">
        <v>122</v>
      </c>
      <c r="T8" s="57" t="s">
        <v>123</v>
      </c>
      <c r="U8" s="58">
        <v>603</v>
      </c>
      <c r="V8" s="58">
        <v>54</v>
      </c>
      <c r="W8" s="58">
        <v>200</v>
      </c>
      <c r="X8" s="57" t="s">
        <v>124</v>
      </c>
      <c r="Y8" s="59">
        <v>199</v>
      </c>
      <c r="Z8" s="59">
        <v>206.1</v>
      </c>
      <c r="AA8" s="59">
        <v>165.3</v>
      </c>
      <c r="AB8" s="59">
        <v>202</v>
      </c>
      <c r="AC8" s="59">
        <v>265.60000000000002</v>
      </c>
      <c r="AD8" s="59">
        <v>465.2</v>
      </c>
      <c r="AE8" s="59">
        <v>1736.5</v>
      </c>
      <c r="AF8" s="59">
        <v>3200.8</v>
      </c>
      <c r="AG8" s="59">
        <v>274.39999999999998</v>
      </c>
      <c r="AH8" s="59">
        <v>972.8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9.6999999999999993</v>
      </c>
      <c r="AP8" s="59">
        <v>1.3</v>
      </c>
      <c r="AQ8" s="59">
        <v>4.8</v>
      </c>
      <c r="AR8" s="59">
        <v>3.3</v>
      </c>
      <c r="AS8" s="59">
        <v>1.6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14</v>
      </c>
      <c r="BA8" s="60">
        <v>4</v>
      </c>
      <c r="BB8" s="60">
        <v>98</v>
      </c>
      <c r="BC8" s="60">
        <v>13</v>
      </c>
      <c r="BD8" s="60">
        <v>2</v>
      </c>
      <c r="BE8" s="60">
        <v>33</v>
      </c>
      <c r="BF8" s="59">
        <v>49.8</v>
      </c>
      <c r="BG8" s="59">
        <v>51.5</v>
      </c>
      <c r="BH8" s="59">
        <v>39.5</v>
      </c>
      <c r="BI8" s="59">
        <v>50.5</v>
      </c>
      <c r="BJ8" s="59">
        <v>62.3</v>
      </c>
      <c r="BK8" s="59">
        <v>33.700000000000003</v>
      </c>
      <c r="BL8" s="59">
        <v>28.9</v>
      </c>
      <c r="BM8" s="59">
        <v>-56.4</v>
      </c>
      <c r="BN8" s="59">
        <v>16.899999999999999</v>
      </c>
      <c r="BO8" s="59">
        <v>26.4</v>
      </c>
      <c r="BP8" s="56">
        <v>12.8</v>
      </c>
      <c r="BQ8" s="60">
        <v>9346</v>
      </c>
      <c r="BR8" s="60">
        <v>9491</v>
      </c>
      <c r="BS8" s="60">
        <v>5468</v>
      </c>
      <c r="BT8" s="61">
        <v>7765</v>
      </c>
      <c r="BU8" s="61">
        <v>12981</v>
      </c>
      <c r="BV8" s="60">
        <v>6546</v>
      </c>
      <c r="BW8" s="60">
        <v>8262</v>
      </c>
      <c r="BX8" s="60">
        <v>1059</v>
      </c>
      <c r="BY8" s="60">
        <v>2866</v>
      </c>
      <c r="BZ8" s="60">
        <v>4637</v>
      </c>
      <c r="CA8" s="58">
        <v>10556</v>
      </c>
      <c r="CB8" s="59" t="s">
        <v>116</v>
      </c>
      <c r="CC8" s="59" t="s">
        <v>116</v>
      </c>
      <c r="CD8" s="59" t="s">
        <v>116</v>
      </c>
      <c r="CE8" s="59" t="s">
        <v>116</v>
      </c>
      <c r="CF8" s="59" t="s">
        <v>116</v>
      </c>
      <c r="CG8" s="59" t="s">
        <v>116</v>
      </c>
      <c r="CH8" s="59" t="s">
        <v>116</v>
      </c>
      <c r="CI8" s="59" t="s">
        <v>116</v>
      </c>
      <c r="CJ8" s="59" t="s">
        <v>116</v>
      </c>
      <c r="CK8" s="59" t="s">
        <v>116</v>
      </c>
      <c r="CL8" s="56" t="s">
        <v>116</v>
      </c>
      <c r="CM8" s="58">
        <v>0</v>
      </c>
      <c r="CN8" s="58">
        <v>254</v>
      </c>
      <c r="CO8" s="59" t="s">
        <v>116</v>
      </c>
      <c r="CP8" s="59" t="s">
        <v>116</v>
      </c>
      <c r="CQ8" s="59" t="s">
        <v>116</v>
      </c>
      <c r="CR8" s="59" t="s">
        <v>116</v>
      </c>
      <c r="CS8" s="59" t="s">
        <v>116</v>
      </c>
      <c r="CT8" s="59" t="s">
        <v>116</v>
      </c>
      <c r="CU8" s="59" t="s">
        <v>116</v>
      </c>
      <c r="CV8" s="59" t="s">
        <v>116</v>
      </c>
      <c r="CW8" s="59" t="s">
        <v>116</v>
      </c>
      <c r="CX8" s="59" t="s">
        <v>116</v>
      </c>
      <c r="CY8" s="56" t="s">
        <v>116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51.7</v>
      </c>
      <c r="DF8" s="59">
        <v>51.5</v>
      </c>
      <c r="DG8" s="59">
        <v>764.6</v>
      </c>
      <c r="DH8" s="59">
        <v>72.599999999999994</v>
      </c>
      <c r="DI8" s="59">
        <v>50.4</v>
      </c>
      <c r="DJ8" s="56">
        <v>72.2</v>
      </c>
      <c r="DK8" s="59">
        <v>240.7</v>
      </c>
      <c r="DL8" s="59">
        <v>235.2</v>
      </c>
      <c r="DM8" s="59">
        <v>190.7</v>
      </c>
      <c r="DN8" s="59">
        <v>201.9</v>
      </c>
      <c r="DO8" s="59">
        <v>261.10000000000002</v>
      </c>
      <c r="DP8" s="59">
        <v>159.69999999999999</v>
      </c>
      <c r="DQ8" s="59">
        <v>159.6</v>
      </c>
      <c r="DR8" s="59">
        <v>128.5</v>
      </c>
      <c r="DS8" s="59">
        <v>138.1</v>
      </c>
      <c r="DT8" s="59">
        <v>152.4</v>
      </c>
      <c r="DU8" s="56">
        <v>201.6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125</v>
      </c>
      <c r="C10" s="64" t="s">
        <v>126</v>
      </c>
      <c r="D10" s="64" t="s">
        <v>127</v>
      </c>
      <c r="E10" s="64" t="s">
        <v>128</v>
      </c>
      <c r="F10" s="64" t="s">
        <v>129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52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ModifiedBy> </cp:lastModifiedBy>
  <cp:lastPrinted>2024-02-01T08:14:14Z</cp:lastPrinted>
  <dcterms:created xsi:type="dcterms:W3CDTF">2024-01-11T00:14:08Z</dcterms:created>
  <dcterms:modified xsi:type="dcterms:W3CDTF">2024-02-01T08:14:17Z</dcterms:modified>
  <cp:category/>
</cp:coreProperties>
</file>