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5\99_公営企業関係\照会回答\[0202][0201]公営企業に係る経営比較分析表（令和４年度決算）の分析等について（依頼）\02 回答\経営分析比較表\"/>
    </mc:Choice>
  </mc:AlternateContent>
  <workbookProtection workbookAlgorithmName="SHA-512" workbookHashValue="vSvMZKT8M6a26N2gka7qBn4O+SHl6q7fQWsh1NsafqMc+x/I/8MASHYGD6jK2sfprRvKW279nucmBc5Gk8PUIw==" workbookSaltValue="6SqZp0BZ5Eo90LscWq+uAA==" workbookSpinCount="100000" lockStructure="1"/>
  <bookViews>
    <workbookView xWindow="0" yWindow="0" windowWidth="23040" windowHeight="9168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BZ51" i="4"/>
  <c r="GQ30" i="4"/>
  <c r="BZ30" i="4"/>
  <c r="IE76" i="4"/>
  <c r="BG30" i="4"/>
  <c r="KO30" i="4"/>
  <c r="FX30" i="4"/>
  <c r="AV76" i="4"/>
  <c r="KO51" i="4"/>
  <c r="LE76" i="4"/>
  <c r="FX51" i="4"/>
  <c r="HP76" i="4"/>
  <c r="BG51" i="4"/>
  <c r="KP76" i="4"/>
  <c r="HA76" i="4"/>
  <c r="AN51" i="4"/>
  <c r="FE30" i="4"/>
  <c r="AG76" i="4"/>
  <c r="JV51" i="4"/>
  <c r="FE51" i="4"/>
  <c r="AN30" i="4"/>
  <c r="JV30" i="4"/>
  <c r="JC51" i="4"/>
  <c r="KA76" i="4"/>
  <c r="EL51" i="4"/>
  <c r="JC30" i="4"/>
  <c r="U30" i="4"/>
  <c r="GL76" i="4"/>
  <c r="U51" i="4"/>
  <c r="EL30" i="4"/>
  <c r="R76" i="4"/>
</calcChain>
</file>

<file path=xl/sharedStrings.xml><?xml version="1.0" encoding="utf-8"?>
<sst xmlns="http://schemas.openxmlformats.org/spreadsheetml/2006/main" count="278" uniqueCount="134">
  <si>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</si>
  <si>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</si>
  <si>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</si>
  <si>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</si>
  <si>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</si>
  <si>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</si>
  <si>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</si>
  <si>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</si>
  <si>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</si>
  <si>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</si>
  <si>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</si>
  <si>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</si>
  <si>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</si>
  <si>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</si>
  <si>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</si>
  <si>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</si>
  <si>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</si>
  <si>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</si>
  <si>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</si>
  <si>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</si>
  <si>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</si>
  <si>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</si>
  <si>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</si>
  <si>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</si>
  <si>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</si>
  <si>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</si>
  <si>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</si>
  <si>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</si>
  <si>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</si>
  <si>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</si>
  <si>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</si>
  <si>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</si>
  <si>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</si>
  <si>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</si>
  <si>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</si>
  <si>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</si>
  <si>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</si>
  <si>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</si>
  <si>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</si>
  <si>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</si>
  <si>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</si>
  <si>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</si>
  <si>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</si>
  <si>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</si>
  <si>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</si>
  <si>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</si>
  <si>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</si>
  <si>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</si>
  <si>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</si>
  <si>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</si>
  <si>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</si>
  <si>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</si>
  <si>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</si>
  <si>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</si>
  <si>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</si>
  <si>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</si>
  <si>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</si>
  <si>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</si>
  <si>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</si>
  <si>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</si>
  <si>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</si>
  <si>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</si>
  <si>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</si>
  <si>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</si>
  <si>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</si>
  <si>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</si>
  <si>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</si>
  <si>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</si>
  <si>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</si>
  <si>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</si>
  <si>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</si>
  <si>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</si>
  <si>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</si>
  <si>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</si>
  <si>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</si>
  <si>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</si>
  <si>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</si>
  <si>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</si>
  <si>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</si>
  <si>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</si>
  <si>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</si>
  <si>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</si>
  <si>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</si>
  <si>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</si>
  <si>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</si>
  <si>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</si>
  <si>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</si>
  <si>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</si>
  <si>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</si>
  <si>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</si>
  <si>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</si>
  <si>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</si>
  <si>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</si>
  <si>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</si>
  <si>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</si>
  <si>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</si>
  <si>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</si>
  <si>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</si>
  <si>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</si>
  <si>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</si>
  <si>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</si>
  <si>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当該値(N-3)</t>
    <phoneticPr fontId="5"/>
  </si>
  <si>
    <t>当該値(N-2)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</si>
  <si>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</si>
  <si>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</si>
  <si>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</si>
  <si>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</si>
  <si>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</si>
  <si>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</si>
  <si>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</si>
  <si>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</si>
  <si>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</si>
  <si>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</si>
  <si>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河原町駐車場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</si>
  <si>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</si>
  <si>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</si>
  <si>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</si>
  <si>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</si>
  <si>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</si>
  <si>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</si>
  <si>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</si>
  <si>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</si>
  <si>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</si>
  <si>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</si>
  <si>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</si>
  <si>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</si>
  <si>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</si>
  <si>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</si>
  <si>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</si>
  <si>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</si>
  <si>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収益性、稼働率共に安定した駐車場です。引き続き利用者の声を反映させながら運営を推進していきます。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4" eb="27">
      <t>リヨウシャ</t>
    </rPh>
    <rPh sb="28" eb="29">
      <t>コエ</t>
    </rPh>
    <rPh sb="30" eb="32">
      <t>ハンエイ</t>
    </rPh>
    <rPh sb="37" eb="39">
      <t>ウンエイ</t>
    </rPh>
    <rPh sb="40" eb="42">
      <t>スイシン</t>
    </rPh>
    <phoneticPr fontId="15"/>
  </si>
  <si>
    <t>①収益的収支比率
　類似施設平均値を大幅に下回っているものの、黒字で推移しています。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類似施設平均値を大幅に上回っており、営業総利益を確保しています。
⑤EBITDA
　類似施設平均値を大幅に上回っており、収益性を確保しています。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スイイ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27" eb="129">
      <t>オオハバ</t>
    </rPh>
    <rPh sb="130" eb="132">
      <t>ウワマワ</t>
    </rPh>
    <rPh sb="137" eb="139">
      <t>エイギョウ</t>
    </rPh>
    <rPh sb="139" eb="142">
      <t>ソウリエキ</t>
    </rPh>
    <rPh sb="143" eb="145">
      <t>カクホ</t>
    </rPh>
    <rPh sb="161" eb="163">
      <t>ルイジ</t>
    </rPh>
    <rPh sb="163" eb="165">
      <t>シセツ</t>
    </rPh>
    <rPh sb="165" eb="168">
      <t>ヘイキンチ</t>
    </rPh>
    <rPh sb="169" eb="171">
      <t>オオハバ</t>
    </rPh>
    <rPh sb="179" eb="182">
      <t>シュウエキセイ</t>
    </rPh>
    <rPh sb="183" eb="185">
      <t>カクホ</t>
    </rPh>
    <phoneticPr fontId="15"/>
  </si>
  <si>
    <t>⑦敷地の地価
　道路上に設置しています。
⑧設備投資見込額
  今後、老朽化した機器の取替工事のため設備投資を行う見込みです。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</si>
  <si>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類似施設平均値を上回っています。今後も高い稼働率が見込まれます。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6">
      <t>タカ</t>
    </rPh>
    <rPh sb="27" eb="29">
      <t>カドウ</t>
    </rPh>
    <rPh sb="29" eb="30">
      <t>リツ</t>
    </rPh>
    <rPh sb="31" eb="33">
      <t>ミコ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</si>
</sst>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199</c:v>
                </c:pt>
                <c:pt idx="1">
                  <c:v>206.1</c:v>
                </c:pt>
                <c:pt idx="2">
                  <c:v>165.3</c:v>
                </c:pt>
                <c:pt idx="3">
                  <c:v>202</c:v>
                </c:pt>
                <c:pt idx="4">
                  <c:v>265.60000000000002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4-46D4-8EAF-AF30A95B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4-46D4-8EAF-AF30A95B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96D-B3B3-90EE883D3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5-496D-B3B3-90EE883D3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317-4971-9EB4-50A7477D4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7-4971-9EB4-50A7477D4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384-46BD-932A-69C4D5186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4-46BD-932A-69C4D5186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0-4E33-99A9-1DD5D31A6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40-4E33-99A9-1DD5D31A6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A-42FC-AD37-2B5A67D17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A-42FC-AD37-2B5A67D17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240.7</c:v>
                </c:pt>
                <c:pt idx="1">
                  <c:v>235.2</c:v>
                </c:pt>
                <c:pt idx="2">
                  <c:v>190.7</c:v>
                </c:pt>
                <c:pt idx="3">
                  <c:v>201.9</c:v>
                </c:pt>
                <c:pt idx="4">
                  <c:v>261.10000000000002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2-4D29-8B7D-07B9FC752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2-4D29-8B7D-07B9FC752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49.8</c:v>
                </c:pt>
                <c:pt idx="1">
                  <c:v>51.5</c:v>
                </c:pt>
                <c:pt idx="2">
                  <c:v>39.5</c:v>
                </c:pt>
                <c:pt idx="3">
                  <c:v>50.5</c:v>
                </c:pt>
                <c:pt idx="4">
                  <c:v>62.3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1-41E9-A2D2-4159D8E35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1-41E9-A2D2-4159D8E35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9346</c:v>
                </c:pt>
                <c:pt idx="1">
                  <c:v>9491</c:v>
                </c:pt>
                <c:pt idx="2">
                  <c:v>5468</c:v>
                </c:pt>
                <c:pt idx="3">
                  <c:v>7765</c:v>
                </c:pt>
                <c:pt idx="4">
                  <c:v>12981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D-4C45-803B-6B1E7BFE5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D-4C45-803B-6B1E7BFE5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B43" zoomScaleNormal="100" zoomScaleSheetLayoutView="70" workbookViewId="0">
      <selection activeCell="ND65" sqref="ND65:NR65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広島県広島市　河原町駐車場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603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120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47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54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199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206.1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165.3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202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265.60000000000002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240.7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235.2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190.7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201.9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261.10000000000002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465.2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1736.5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3200.8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274.39999999999998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972.8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9.6999999999999993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1.3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4.8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3.3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159.69999999999999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159.6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128.5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138.1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152.4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49.8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51.5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39.5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50.5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62.3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9346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9491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5468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7765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12981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98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33.700000000000003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28.9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-56.4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16.899999999999999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26.4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6546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8262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1059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2866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4637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254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51.7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51.5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764.6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72.599999999999994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50.4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U88hGy2w2XPu4naT2QxHJk0wziniyXzbvh2fYACPSlac/k+05QsJaxdrEcpkJ+KnT0bikyWKab0j2H/dV9CJhw==" saltValue="PgAwOgvJDNpYJ0HhEHMQk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100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101</v>
      </c>
      <c r="AW5" s="47" t="s">
        <v>102</v>
      </c>
      <c r="AX5" s="47" t="s">
        <v>92</v>
      </c>
      <c r="AY5" s="47" t="s">
        <v>100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103</v>
      </c>
      <c r="BR5" s="47" t="s">
        <v>90</v>
      </c>
      <c r="BS5" s="47" t="s">
        <v>104</v>
      </c>
      <c r="BT5" s="47" t="s">
        <v>92</v>
      </c>
      <c r="BU5" s="47" t="s">
        <v>100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104</v>
      </c>
      <c r="CE5" s="47" t="s">
        <v>105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106</v>
      </c>
      <c r="CP5" s="47" t="s">
        <v>107</v>
      </c>
      <c r="CQ5" s="47" t="s">
        <v>91</v>
      </c>
      <c r="CR5" s="47" t="s">
        <v>105</v>
      </c>
      <c r="CS5" s="47" t="s">
        <v>100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103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106</v>
      </c>
      <c r="DL5" s="47" t="s">
        <v>90</v>
      </c>
      <c r="DM5" s="47" t="s">
        <v>91</v>
      </c>
      <c r="DN5" s="47" t="s">
        <v>105</v>
      </c>
      <c r="DO5" s="47" t="s">
        <v>100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108</v>
      </c>
      <c r="B6" s="48">
        <f>B8</f>
        <v>2022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14</v>
      </c>
      <c r="H6" s="48" t="str">
        <f>SUBSTITUTE(H8,"　","")</f>
        <v>広島県広島市</v>
      </c>
      <c r="I6" s="48" t="str">
        <f t="shared" si="1"/>
        <v>河原町駐車場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47</v>
      </c>
      <c r="S6" s="50" t="str">
        <f t="shared" si="1"/>
        <v>公共施設</v>
      </c>
      <c r="T6" s="50" t="str">
        <f t="shared" si="1"/>
        <v>無</v>
      </c>
      <c r="U6" s="51">
        <f t="shared" si="1"/>
        <v>603</v>
      </c>
      <c r="V6" s="51">
        <f t="shared" si="1"/>
        <v>54</v>
      </c>
      <c r="W6" s="51">
        <f t="shared" si="1"/>
        <v>200</v>
      </c>
      <c r="X6" s="50" t="str">
        <f t="shared" si="1"/>
        <v>利用料金制</v>
      </c>
      <c r="Y6" s="52">
        <f>IF(Y8="-",NA(),Y8)</f>
        <v>199</v>
      </c>
      <c r="Z6" s="52">
        <f t="shared" ref="Z6:AH6" si="2">IF(Z8="-",NA(),Z8)</f>
        <v>206.1</v>
      </c>
      <c r="AA6" s="52">
        <f t="shared" si="2"/>
        <v>165.3</v>
      </c>
      <c r="AB6" s="52">
        <f t="shared" si="2"/>
        <v>202</v>
      </c>
      <c r="AC6" s="52">
        <f t="shared" si="2"/>
        <v>265.60000000000002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49.8</v>
      </c>
      <c r="BG6" s="52">
        <f t="shared" ref="BG6:BO6" si="5">IF(BG8="-",NA(),BG8)</f>
        <v>51.5</v>
      </c>
      <c r="BH6" s="52">
        <f t="shared" si="5"/>
        <v>39.5</v>
      </c>
      <c r="BI6" s="52">
        <f t="shared" si="5"/>
        <v>50.5</v>
      </c>
      <c r="BJ6" s="52">
        <f t="shared" si="5"/>
        <v>62.3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9346</v>
      </c>
      <c r="BR6" s="53">
        <f t="shared" ref="BR6:BZ6" si="6">IF(BR8="-",NA(),BR8)</f>
        <v>9491</v>
      </c>
      <c r="BS6" s="53">
        <f t="shared" si="6"/>
        <v>5468</v>
      </c>
      <c r="BT6" s="53">
        <f t="shared" si="6"/>
        <v>7765</v>
      </c>
      <c r="BU6" s="53">
        <f t="shared" si="6"/>
        <v>12981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254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240.7</v>
      </c>
      <c r="DL6" s="52">
        <f t="shared" ref="DL6:DT6" si="9">IF(DL8="-",NA(),DL8)</f>
        <v>235.2</v>
      </c>
      <c r="DM6" s="52">
        <f t="shared" si="9"/>
        <v>190.7</v>
      </c>
      <c r="DN6" s="52">
        <f t="shared" si="9"/>
        <v>201.9</v>
      </c>
      <c r="DO6" s="52">
        <f t="shared" si="9"/>
        <v>261.10000000000002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110</v>
      </c>
      <c r="B7" s="48">
        <f t="shared" ref="B7:X7" si="10">B8</f>
        <v>2022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14</v>
      </c>
      <c r="H7" s="48" t="str">
        <f t="shared" si="10"/>
        <v>広島県　広島市</v>
      </c>
      <c r="I7" s="48" t="str">
        <f t="shared" si="10"/>
        <v>河原町駐車場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47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603</v>
      </c>
      <c r="V7" s="51">
        <f t="shared" si="10"/>
        <v>54</v>
      </c>
      <c r="W7" s="51">
        <f t="shared" si="10"/>
        <v>200</v>
      </c>
      <c r="X7" s="50" t="str">
        <f t="shared" si="10"/>
        <v>利用料金制</v>
      </c>
      <c r="Y7" s="52">
        <f>Y8</f>
        <v>199</v>
      </c>
      <c r="Z7" s="52">
        <f t="shared" ref="Z7:AH7" si="11">Z8</f>
        <v>206.1</v>
      </c>
      <c r="AA7" s="52">
        <f t="shared" si="11"/>
        <v>165.3</v>
      </c>
      <c r="AB7" s="52">
        <f t="shared" si="11"/>
        <v>202</v>
      </c>
      <c r="AC7" s="52">
        <f t="shared" si="11"/>
        <v>265.60000000000002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49.8</v>
      </c>
      <c r="BG7" s="52">
        <f t="shared" ref="BG7:BO7" si="14">BG8</f>
        <v>51.5</v>
      </c>
      <c r="BH7" s="52">
        <f t="shared" si="14"/>
        <v>39.5</v>
      </c>
      <c r="BI7" s="52">
        <f t="shared" si="14"/>
        <v>50.5</v>
      </c>
      <c r="BJ7" s="52">
        <f t="shared" si="14"/>
        <v>62.3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9346</v>
      </c>
      <c r="BR7" s="53">
        <f t="shared" ref="BR7:BZ7" si="15">BR8</f>
        <v>9491</v>
      </c>
      <c r="BS7" s="53">
        <f t="shared" si="15"/>
        <v>5468</v>
      </c>
      <c r="BT7" s="53">
        <f t="shared" si="15"/>
        <v>7765</v>
      </c>
      <c r="BU7" s="53">
        <f t="shared" si="15"/>
        <v>12981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109</v>
      </c>
      <c r="CL7" s="49"/>
      <c r="CM7" s="51">
        <f>CM8</f>
        <v>0</v>
      </c>
      <c r="CN7" s="51">
        <f>CN8</f>
        <v>254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240.7</v>
      </c>
      <c r="DL7" s="52">
        <f t="shared" ref="DL7:DT7" si="17">DL8</f>
        <v>235.2</v>
      </c>
      <c r="DM7" s="52">
        <f t="shared" si="17"/>
        <v>190.7</v>
      </c>
      <c r="DN7" s="52">
        <f t="shared" si="17"/>
        <v>201.9</v>
      </c>
      <c r="DO7" s="52">
        <f t="shared" si="17"/>
        <v>261.10000000000002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2">
      <c r="A8" s="37"/>
      <c r="B8" s="55">
        <v>2022</v>
      </c>
      <c r="C8" s="55">
        <v>341002</v>
      </c>
      <c r="D8" s="55">
        <v>47</v>
      </c>
      <c r="E8" s="55">
        <v>14</v>
      </c>
      <c r="F8" s="55">
        <v>0</v>
      </c>
      <c r="G8" s="55">
        <v>14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47</v>
      </c>
      <c r="S8" s="57" t="s">
        <v>122</v>
      </c>
      <c r="T8" s="57" t="s">
        <v>123</v>
      </c>
      <c r="U8" s="58">
        <v>603</v>
      </c>
      <c r="V8" s="58">
        <v>54</v>
      </c>
      <c r="W8" s="58">
        <v>200</v>
      </c>
      <c r="X8" s="57" t="s">
        <v>124</v>
      </c>
      <c r="Y8" s="59">
        <v>199</v>
      </c>
      <c r="Z8" s="59">
        <v>206.1</v>
      </c>
      <c r="AA8" s="59">
        <v>165.3</v>
      </c>
      <c r="AB8" s="59">
        <v>202</v>
      </c>
      <c r="AC8" s="59">
        <v>265.60000000000002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49.8</v>
      </c>
      <c r="BG8" s="59">
        <v>51.5</v>
      </c>
      <c r="BH8" s="59">
        <v>39.5</v>
      </c>
      <c r="BI8" s="59">
        <v>50.5</v>
      </c>
      <c r="BJ8" s="59">
        <v>62.3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9346</v>
      </c>
      <c r="BR8" s="60">
        <v>9491</v>
      </c>
      <c r="BS8" s="60">
        <v>5468</v>
      </c>
      <c r="BT8" s="61">
        <v>7765</v>
      </c>
      <c r="BU8" s="61">
        <v>12981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0</v>
      </c>
      <c r="CN8" s="58">
        <v>254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240.7</v>
      </c>
      <c r="DL8" s="59">
        <v>235.2</v>
      </c>
      <c r="DM8" s="59">
        <v>190.7</v>
      </c>
      <c r="DN8" s="59">
        <v>201.9</v>
      </c>
      <c r="DO8" s="59">
        <v>261.10000000000002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125</v>
      </c>
      <c r="C10" s="64" t="s">
        <v>126</v>
      </c>
      <c r="D10" s="64" t="s">
        <v>127</v>
      </c>
      <c r="E10" s="64" t="s">
        <v>128</v>
      </c>
      <c r="F10" s="64" t="s">
        <v>129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2024-02-01T08:14:14Z</cp:lastPrinted>
  <dcterms:created xsi:type="dcterms:W3CDTF">2024-01-11T00:14:08Z</dcterms:created>
  <dcterms:modified xsi:type="dcterms:W3CDTF">2024-02-01T08:14:17Z</dcterms:modified>
  <cp:category/>
</cp:coreProperties>
</file>