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5\99_公営企業関係\照会回答\[0202][0201]公営企業に係る経営比較分析表（令和４年度決算）の分析等について（依頼）\02 回答\経営分析比較表\"/>
    </mc:Choice>
  </mc:AlternateContent>
  <workbookProtection workbookAlgorithmName="SHA-512" workbookHashValue="2xVRXnpO+pW3clUocbNzuTHijl6/FzDtsgzDkuYgeDNjA/of4hxbkgT5buW5j7x/MeYB6pp8VLJCxYGsoEsEXg==" workbookSaltValue="LNmjsSjeTJSZ+Gxb5Yf7Aw==" workbookSpinCount="100000" lockStructure="1"/>
  <bookViews>
    <workbookView xWindow="0" yWindow="0" windowWidth="23040" windowHeight="916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CS30" i="4"/>
  <c r="MA51" i="4"/>
  <c r="MA30" i="4"/>
  <c r="C11" i="5"/>
  <c r="D11" i="5"/>
  <c r="E11" i="5"/>
  <c r="B11" i="5"/>
  <c r="BZ30" i="4" l="1"/>
  <c r="BK76" i="4"/>
  <c r="LH51" i="4"/>
  <c r="LT76" i="4"/>
  <c r="GQ51" i="4"/>
  <c r="LH30" i="4"/>
  <c r="BZ51" i="4"/>
  <c r="GQ30" i="4"/>
  <c r="IE76" i="4"/>
  <c r="FE30" i="4"/>
  <c r="HA76" i="4"/>
  <c r="AN51" i="4"/>
  <c r="AN30" i="4"/>
  <c r="JV51" i="4"/>
  <c r="KP76" i="4"/>
  <c r="FE51" i="4"/>
  <c r="AG76" i="4"/>
  <c r="JV30" i="4"/>
  <c r="HP76" i="4"/>
  <c r="BG51" i="4"/>
  <c r="BG30" i="4"/>
  <c r="AV76" i="4"/>
  <c r="KO51" i="4"/>
  <c r="FX30" i="4"/>
  <c r="LE76" i="4"/>
  <c r="FX51" i="4"/>
  <c r="KO30" i="4"/>
  <c r="R76" i="4"/>
  <c r="JC51" i="4"/>
  <c r="KA76" i="4"/>
  <c r="EL51" i="4"/>
  <c r="JC30" i="4"/>
  <c r="GL76" i="4"/>
  <c r="U51" i="4"/>
  <c r="EL30" i="4"/>
  <c r="U30"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<sst xmlns="http://schemas.openxmlformats.org/spreadsheetml/2006/main" count="278" uniqueCount="127">
  <si>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</si>
  <si>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</si>
  <si>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</si>
  <si>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</si>
  <si>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</si>
  <si>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</si>
  <si>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</si>
  <si>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</si>
  <si>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</si>
  <si>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</si>
  <si>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</si>
  <si>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</si>
  <si>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</si>
  <si>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</si>
  <si>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</si>
  <si>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</si>
  <si>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</si>
  <si>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</si>
  <si>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</si>
  <si>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</si>
  <si>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</si>
  <si>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</si>
  <si>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</si>
  <si>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</si>
  <si>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</si>
  <si>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</si>
  <si>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</si>
  <si>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</si>
  <si>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</si>
  <si>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</si>
  <si>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</si>
  <si>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</si>
  <si>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</si>
  <si>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</si>
  <si>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</si>
  <si>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</si>
  <si>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</si>
  <si>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</si>
  <si>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</si>
  <si>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</si>
  <si>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</si>
  <si>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</si>
  <si>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</si>
  <si>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</si>
  <si>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</si>
  <si>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</si>
  <si>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</si>
  <si>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</si>
  <si>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</si>
  <si>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</si>
  <si>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</si>
  <si>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</si>
  <si>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</si>
  <si>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</si>
  <si>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</si>
  <si>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</si>
  <si>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</si>
  <si>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</si>
  <si>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</si>
  <si>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</si>
  <si>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</si>
  <si>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</si>
  <si>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</si>
  <si>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</si>
  <si>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</si>
  <si>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</si>
  <si>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</si>
  <si>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</si>
  <si>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</si>
  <si>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</si>
  <si>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</si>
  <si>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</si>
  <si>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</si>
  <si>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</si>
  <si>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</si>
  <si>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</si>
  <si>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</si>
  <si>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</si>
  <si>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</si>
  <si>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</si>
  <si>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</si>
  <si>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</si>
  <si>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</si>
  <si>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</si>
  <si>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</si>
  <si>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</si>
  <si>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</si>
  <si>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</si>
  <si>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</si>
  <si>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</si>
  <si>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</si>
  <si>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</si>
  <si>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</si>
  <si>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</si>
  <si>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</si>
  <si>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</si>
  <si>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</si>
  <si>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</si>
  <si>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</si>
  <si>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</si>
  <si>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</si>
  <si>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</si>
  <si>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</si>
  <si>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</si>
  <si>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</si>
  <si>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</si>
  <si>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鷹野橋駐車場</t>
  </si>
  <si>
    <t>法非適用</t>
  </si>
  <si>
    <t>駐車場整備事業</t>
  </si>
  <si>
    <t>-</t>
  </si>
  <si>
    <t>Ａ１Ｂ２</t>
  </si>
  <si>
    <t>非設置</t>
  </si>
  <si>
    <t>該当数値なし</t>
  </si>
  <si>
    <t>附置義務駐車施設</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</si>
  <si>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</si>
  <si>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</si>
  <si>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</si>
  <si>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</si>
  <si>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</si>
  <si>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</si>
  <si>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</si>
  <si>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</si>
  <si>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</si>
  <si>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類似施設平均値を上回っており、黒字で推移しています。
②他会計補助金比率
　他会計からの補助金はありません。
③駐車台数一台当たりの他会計補助金額
　他会計からの補助金はありません。
④売上高GOP比率
　類似施設平均値を大幅に上回っており、営業総利益を確保しています。
⑤EBITDA
　類似施設平均値を大幅に下回っていますが、収益性を確保しています。
　　</t>
    <rPh sb="1" eb="4">
      <t>シュウエキテキ</t>
    </rPh>
    <rPh sb="4" eb="6">
      <t>シュウシ</t>
    </rPh>
    <rPh sb="6" eb="8">
      <t>ヒリツ</t>
    </rPh>
    <rPh sb="10" eb="12">
      <t>ルイジ</t>
    </rPh>
    <rPh sb="12" eb="14">
      <t>シセツ</t>
    </rPh>
    <rPh sb="14" eb="17">
      <t>ヘイキンチ</t>
    </rPh>
    <rPh sb="18" eb="20">
      <t>ウワマワ</t>
    </rPh>
    <rPh sb="25" eb="27">
      <t>クロジ</t>
    </rPh>
    <rPh sb="28" eb="30">
      <t>スイイ</t>
    </rPh>
    <rPh sb="38" eb="39">
      <t>タ</t>
    </rPh>
    <rPh sb="39" eb="41">
      <t>カイケイ</t>
    </rPh>
    <rPh sb="41" eb="44">
      <t>ホジョキン</t>
    </rPh>
    <rPh sb="44" eb="46">
      <t>ヒリツ</t>
    </rPh>
    <rPh sb="48" eb="49">
      <t>ホカ</t>
    </rPh>
    <rPh sb="49" eb="51">
      <t>カイケイ</t>
    </rPh>
    <rPh sb="54" eb="57">
      <t>ホジョキン</t>
    </rPh>
    <rPh sb="66" eb="68">
      <t>チュウシャ</t>
    </rPh>
    <rPh sb="68" eb="70">
      <t>ダイスウ</t>
    </rPh>
    <rPh sb="70" eb="72">
      <t>イチダイ</t>
    </rPh>
    <rPh sb="72" eb="73">
      <t>ア</t>
    </rPh>
    <rPh sb="76" eb="77">
      <t>ホカ</t>
    </rPh>
    <rPh sb="77" eb="79">
      <t>カイケイ</t>
    </rPh>
    <rPh sb="79" eb="82">
      <t>ホジョキン</t>
    </rPh>
    <rPh sb="82" eb="83">
      <t>ガク</t>
    </rPh>
    <rPh sb="85" eb="86">
      <t>ホカ</t>
    </rPh>
    <rPh sb="86" eb="88">
      <t>カイケイ</t>
    </rPh>
    <rPh sb="91" eb="94">
      <t>ホジョキン</t>
    </rPh>
    <rPh sb="103" eb="105">
      <t>ウリアゲ</t>
    </rPh>
    <rPh sb="105" eb="106">
      <t>タカ</t>
    </rPh>
    <rPh sb="109" eb="111">
      <t>ヒリツ</t>
    </rPh>
    <rPh sb="113" eb="115">
      <t>ルイジ</t>
    </rPh>
    <rPh sb="115" eb="117">
      <t>シセツ</t>
    </rPh>
    <rPh sb="117" eb="120">
      <t>ヘイキンチ</t>
    </rPh>
    <rPh sb="121" eb="123">
      <t>オオハバ</t>
    </rPh>
    <rPh sb="124" eb="126">
      <t>ウワマワ</t>
    </rPh>
    <rPh sb="131" eb="133">
      <t>エイギョウ</t>
    </rPh>
    <rPh sb="133" eb="136">
      <t>ソウリエキ</t>
    </rPh>
    <rPh sb="137" eb="139">
      <t>カクホ</t>
    </rPh>
    <rPh sb="155" eb="157">
      <t>ルイジ</t>
    </rPh>
    <rPh sb="157" eb="159">
      <t>シセツ</t>
    </rPh>
    <rPh sb="159" eb="162">
      <t>ヘイキンチ</t>
    </rPh>
    <rPh sb="163" eb="165">
      <t>オオハバ</t>
    </rPh>
    <rPh sb="175" eb="178">
      <t>シュウエキセイ</t>
    </rPh>
    <rPh sb="179" eb="181">
      <t>カクホ</t>
    </rPh>
    <phoneticPr fontId="15"/>
  </si>
  <si>
    <t>⑪稼働率
　類似施設平均値を下回っています。
　平成２８年度に大型顧客であった施設が移転して以降、利用が落ち込んでいます。</t>
    <rPh sb="1" eb="3">
      <t>カドウ</t>
    </rPh>
    <rPh sb="3" eb="4">
      <t>リツ</t>
    </rPh>
    <rPh sb="6" eb="8">
      <t>ルイジ</t>
    </rPh>
    <rPh sb="8" eb="10">
      <t>シセツ</t>
    </rPh>
    <rPh sb="10" eb="13">
      <t>ヘイキンチ</t>
    </rPh>
    <rPh sb="14" eb="16">
      <t>シタマワ</t>
    </rPh>
    <rPh sb="24" eb="26">
      <t>ヘイセイ</t>
    </rPh>
    <rPh sb="28" eb="30">
      <t>ネンド</t>
    </rPh>
    <rPh sb="46" eb="48">
      <t>イコウ</t>
    </rPh>
    <rPh sb="49" eb="51">
      <t>リヨウ</t>
    </rPh>
    <rPh sb="52" eb="53">
      <t>オ</t>
    </rPh>
    <rPh sb="54" eb="55">
      <t>コ</t>
    </rPh>
    <phoneticPr fontId="15"/>
  </si>
  <si>
    <t>　条例に定められた附置義務駐車場として継続の必要性があることから、利用促進策を検討し利用者の声を反映させながら運営を推進していきます。</t>
    <rPh sb="1" eb="3">
      <t>ジョウレイ</t>
    </rPh>
    <rPh sb="4" eb="5">
      <t>サダ</t>
    </rPh>
    <rPh sb="9" eb="11">
      <t>フチ</t>
    </rPh>
    <rPh sb="11" eb="13">
      <t>ギム</t>
    </rPh>
    <rPh sb="13" eb="15">
      <t>チュウシャ</t>
    </rPh>
    <rPh sb="15" eb="16">
      <t>ジョウ</t>
    </rPh>
    <rPh sb="19" eb="21">
      <t>ケイゾク</t>
    </rPh>
    <rPh sb="22" eb="25">
      <t>ヒツヨウセイ</t>
    </rPh>
    <rPh sb="33" eb="35">
      <t>リヨウ</t>
    </rPh>
    <rPh sb="35" eb="37">
      <t>ソクシン</t>
    </rPh>
    <rPh sb="37" eb="38">
      <t>サク</t>
    </rPh>
    <rPh sb="39" eb="41">
      <t>ケントウ</t>
    </rPh>
    <rPh sb="42" eb="45">
      <t>リヨウシャ</t>
    </rPh>
    <rPh sb="46" eb="47">
      <t>コエ</t>
    </rPh>
    <rPh sb="48" eb="50">
      <t>ハンエイ</t>
    </rPh>
    <rPh sb="55" eb="57">
      <t>ウンエイ</t>
    </rPh>
    <rPh sb="58" eb="60">
      <t>スイシン</t>
    </rPh>
    <phoneticPr fontId="15"/>
  </si>
  <si>
    <t>⑦敷地の地価
　合築建物内に設置しており、当該建物の附置義務駐車場となっています。
⑧設備投資見込額
　今後、老朽化した機器の取替工事のため設備投資を行う見込みです。
⑩企業債残高対料金収入比率
　企業債残高はありません。</t>
    <rPh sb="1" eb="3">
      <t>シキチ</t>
    </rPh>
    <rPh sb="4" eb="6">
      <t>チカ</t>
    </rPh>
    <rPh sb="8" eb="9">
      <t>ア</t>
    </rPh>
    <rPh sb="9" eb="10">
      <t>チク</t>
    </rPh>
    <rPh sb="10" eb="12">
      <t>タテモノ</t>
    </rPh>
    <rPh sb="12" eb="13">
      <t>ナイ</t>
    </rPh>
    <rPh sb="14" eb="16">
      <t>セッチ</t>
    </rPh>
    <rPh sb="21" eb="23">
      <t>トウガイ</t>
    </rPh>
    <rPh sb="23" eb="25">
      <t>タテモノ</t>
    </rPh>
    <rPh sb="26" eb="28">
      <t>フチ</t>
    </rPh>
    <rPh sb="28" eb="30">
      <t>ギム</t>
    </rPh>
    <rPh sb="30" eb="32">
      <t>チュウシャ</t>
    </rPh>
    <rPh sb="32" eb="33">
      <t>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</si>
</sst>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198.1</c:v>
                </c:pt>
                <c:pt idx="1">
                  <c:v>161.9</c:v>
                </c:pt>
                <c:pt idx="2">
                  <c:v>213</c:v>
                </c:pt>
                <c:pt idx="3">
                  <c:v>213.6</c:v>
                </c:pt>
                <c:pt idx="4">
                  <c:v>218.2</c:v>
                </c:pt>
              </c:numCache>
            </c:numRef>
          </c:val>
          <c:extLst>
            <c:ext xmlns:c16="http://schemas.microsoft.com/office/drawing/2014/chart" uri="{C3380CC4-5D6E-409C-BE32-E72D297353CC}">
              <c16:uniqueId val="{00000000-8582-4DCA-92A1-5D96BC412B1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230.7</c:v>
                </c:pt>
                <c:pt idx="2">
                  <c:v>166.4</c:v>
                </c:pt>
                <c:pt idx="3">
                  <c:v>177.9</c:v>
                </c:pt>
                <c:pt idx="4">
                  <c:v>183.3</c:v>
                </c:pt>
              </c:numCache>
            </c:numRef>
          </c:val>
          <c:smooth val="0"/>
          <c:extLst>
            <c:ext xmlns:c16="http://schemas.microsoft.com/office/drawing/2014/chart" uri="{C3380CC4-5D6E-409C-BE32-E72D297353CC}">
              <c16:uniqueId val="{00000001-8582-4DCA-92A1-5D96BC412B1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B9-4F00-94C8-A867F9D053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1555</c:v>
                </c:pt>
                <c:pt idx="2">
                  <c:v>69.3</c:v>
                </c:pt>
                <c:pt idx="3">
                  <c:v>93</c:v>
                </c:pt>
                <c:pt idx="4">
                  <c:v>141.1</c:v>
                </c:pt>
              </c:numCache>
            </c:numRef>
          </c:val>
          <c:smooth val="0"/>
          <c:extLst>
            <c:ext xmlns:c16="http://schemas.microsoft.com/office/drawing/2014/chart" uri="{C3380CC4-5D6E-409C-BE32-E72D297353CC}">
              <c16:uniqueId val="{00000001-BAB9-4F00-94C8-A867F9D053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DAD-4313-A931-5AF6898F19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AD-4313-A931-5AF6898F19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6DA-43AF-8688-A8A26569FA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6DA-43AF-8688-A8A26569FA2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78-43A0-BDB4-53E321E7E0D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1.7</c:v>
                </c:pt>
                <c:pt idx="2">
                  <c:v>9.9</c:v>
                </c:pt>
                <c:pt idx="3">
                  <c:v>5.0999999999999996</c:v>
                </c:pt>
                <c:pt idx="4">
                  <c:v>5.6</c:v>
                </c:pt>
              </c:numCache>
            </c:numRef>
          </c:val>
          <c:smooth val="0"/>
          <c:extLst>
            <c:ext xmlns:c16="http://schemas.microsoft.com/office/drawing/2014/chart" uri="{C3380CC4-5D6E-409C-BE32-E72D297353CC}">
              <c16:uniqueId val="{00000001-7278-43A0-BDB4-53E321E7E0D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60D-47C5-9320-44FAC8F9DD5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7</c:v>
                </c:pt>
                <c:pt idx="2">
                  <c:v>260</c:v>
                </c:pt>
                <c:pt idx="3">
                  <c:v>15564</c:v>
                </c:pt>
                <c:pt idx="4">
                  <c:v>28</c:v>
                </c:pt>
              </c:numCache>
            </c:numRef>
          </c:val>
          <c:smooth val="0"/>
          <c:extLst>
            <c:ext xmlns:c16="http://schemas.microsoft.com/office/drawing/2014/chart" uri="{C3380CC4-5D6E-409C-BE32-E72D297353CC}">
              <c16:uniqueId val="{00000001-A60D-47C5-9320-44FAC8F9DD5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168.8</c:v>
                </c:pt>
                <c:pt idx="1">
                  <c:v>125</c:v>
                </c:pt>
                <c:pt idx="2">
                  <c:v>133.30000000000001</c:v>
                </c:pt>
                <c:pt idx="3">
                  <c:v>100</c:v>
                </c:pt>
                <c:pt idx="4">
                  <c:v>112.5</c:v>
                </c:pt>
              </c:numCache>
            </c:numRef>
          </c:val>
          <c:extLst>
            <c:ext xmlns:c16="http://schemas.microsoft.com/office/drawing/2014/chart" uri="{C3380CC4-5D6E-409C-BE32-E72D297353CC}">
              <c16:uniqueId val="{00000000-806B-42E5-9738-B3506D56A9F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806B-42E5-9738-B3506D56A9F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49.5</c:v>
                </c:pt>
                <c:pt idx="1">
                  <c:v>38.200000000000003</c:v>
                </c:pt>
                <c:pt idx="2">
                  <c:v>53</c:v>
                </c:pt>
                <c:pt idx="3">
                  <c:v>53.2</c:v>
                </c:pt>
                <c:pt idx="4">
                  <c:v>54.2</c:v>
                </c:pt>
              </c:numCache>
            </c:numRef>
          </c:val>
          <c:extLst>
            <c:ext xmlns:c16="http://schemas.microsoft.com/office/drawing/2014/chart" uri="{C3380CC4-5D6E-409C-BE32-E72D297353CC}">
              <c16:uniqueId val="{00000000-0753-4588-B348-18D8F31C588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36.200000000000003</c:v>
                </c:pt>
                <c:pt idx="2">
                  <c:v>-15.8</c:v>
                </c:pt>
                <c:pt idx="3">
                  <c:v>5</c:v>
                </c:pt>
                <c:pt idx="4">
                  <c:v>18.399999999999999</c:v>
                </c:pt>
              </c:numCache>
            </c:numRef>
          </c:val>
          <c:smooth val="0"/>
          <c:extLst>
            <c:ext xmlns:c16="http://schemas.microsoft.com/office/drawing/2014/chart" uri="{C3380CC4-5D6E-409C-BE32-E72D297353CC}">
              <c16:uniqueId val="{00000001-0753-4588-B348-18D8F31C588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2743</c:v>
                </c:pt>
                <c:pt idx="1">
                  <c:v>1779</c:v>
                </c:pt>
                <c:pt idx="2">
                  <c:v>2101</c:v>
                </c:pt>
                <c:pt idx="3">
                  <c:v>2449</c:v>
                </c:pt>
                <c:pt idx="4">
                  <c:v>2745</c:v>
                </c:pt>
              </c:numCache>
            </c:numRef>
          </c:val>
          <c:extLst>
            <c:ext xmlns:c16="http://schemas.microsoft.com/office/drawing/2014/chart" uri="{C3380CC4-5D6E-409C-BE32-E72D297353CC}">
              <c16:uniqueId val="{00000000-3B37-45FE-9528-BFF813D8554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24482</c:v>
                </c:pt>
                <c:pt idx="2">
                  <c:v>13494</c:v>
                </c:pt>
                <c:pt idx="3">
                  <c:v>17746</c:v>
                </c:pt>
                <c:pt idx="4">
                  <c:v>17293</c:v>
                </c:pt>
              </c:numCache>
            </c:numRef>
          </c:val>
          <c:smooth val="0"/>
          <c:extLst>
            <c:ext xmlns:c16="http://schemas.microsoft.com/office/drawing/2014/chart" uri="{C3380CC4-5D6E-409C-BE32-E72D297353CC}">
              <c16:uniqueId val="{00000001-3B37-45FE-9528-BFF813D8554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34"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広島県広島市　鷹野橋駐車場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198.1</v>
      </c>
      <c r="V31" s="116"/>
      <c r="W31" s="116"/>
      <c r="X31" s="116"/>
      <c r="Y31" s="116"/>
      <c r="Z31" s="116"/>
      <c r="AA31" s="116"/>
      <c r="AB31" s="116"/>
      <c r="AC31" s="116"/>
      <c r="AD31" s="116"/>
      <c r="AE31" s="116"/>
      <c r="AF31" s="116"/>
      <c r="AG31" s="116"/>
      <c r="AH31" s="116"/>
      <c r="AI31" s="116"/>
      <c r="AJ31" s="116"/>
      <c r="AK31" s="116"/>
      <c r="AL31" s="116"/>
      <c r="AM31" s="116"/>
      <c r="AN31" s="116">
        <f>データ!Z7</f>
        <v>161.9</v>
      </c>
      <c r="AO31" s="116"/>
      <c r="AP31" s="116"/>
      <c r="AQ31" s="116"/>
      <c r="AR31" s="116"/>
      <c r="AS31" s="116"/>
      <c r="AT31" s="116"/>
      <c r="AU31" s="116"/>
      <c r="AV31" s="116"/>
      <c r="AW31" s="116"/>
      <c r="AX31" s="116"/>
      <c r="AY31" s="116"/>
      <c r="AZ31" s="116"/>
      <c r="BA31" s="116"/>
      <c r="BB31" s="116"/>
      <c r="BC31" s="116"/>
      <c r="BD31" s="116"/>
      <c r="BE31" s="116"/>
      <c r="BF31" s="116"/>
      <c r="BG31" s="116">
        <f>データ!AA7</f>
        <v>213</v>
      </c>
      <c r="BH31" s="116"/>
      <c r="BI31" s="116"/>
      <c r="BJ31" s="116"/>
      <c r="BK31" s="116"/>
      <c r="BL31" s="116"/>
      <c r="BM31" s="116"/>
      <c r="BN31" s="116"/>
      <c r="BO31" s="116"/>
      <c r="BP31" s="116"/>
      <c r="BQ31" s="116"/>
      <c r="BR31" s="116"/>
      <c r="BS31" s="116"/>
      <c r="BT31" s="116"/>
      <c r="BU31" s="116"/>
      <c r="BV31" s="116"/>
      <c r="BW31" s="116"/>
      <c r="BX31" s="116"/>
      <c r="BY31" s="116"/>
      <c r="BZ31" s="116">
        <f>データ!AB7</f>
        <v>213.6</v>
      </c>
      <c r="CA31" s="116"/>
      <c r="CB31" s="116"/>
      <c r="CC31" s="116"/>
      <c r="CD31" s="116"/>
      <c r="CE31" s="116"/>
      <c r="CF31" s="116"/>
      <c r="CG31" s="116"/>
      <c r="CH31" s="116"/>
      <c r="CI31" s="116"/>
      <c r="CJ31" s="116"/>
      <c r="CK31" s="116"/>
      <c r="CL31" s="116"/>
      <c r="CM31" s="116"/>
      <c r="CN31" s="116"/>
      <c r="CO31" s="116"/>
      <c r="CP31" s="116"/>
      <c r="CQ31" s="116"/>
      <c r="CR31" s="116"/>
      <c r="CS31" s="116">
        <f>データ!AC7</f>
        <v>218.2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168.8</v>
      </c>
      <c r="JD31" s="111"/>
      <c r="JE31" s="111"/>
      <c r="JF31" s="111"/>
      <c r="JG31" s="111"/>
      <c r="JH31" s="111"/>
      <c r="JI31" s="111"/>
      <c r="JJ31" s="111"/>
      <c r="JK31" s="111"/>
      <c r="JL31" s="111"/>
      <c r="JM31" s="111"/>
      <c r="JN31" s="111"/>
      <c r="JO31" s="111"/>
      <c r="JP31" s="111"/>
      <c r="JQ31" s="111"/>
      <c r="JR31" s="111"/>
      <c r="JS31" s="111"/>
      <c r="JT31" s="111"/>
      <c r="JU31" s="112"/>
      <c r="JV31" s="110">
        <f>データ!DL7</f>
        <v>125</v>
      </c>
      <c r="JW31" s="111"/>
      <c r="JX31" s="111"/>
      <c r="JY31" s="111"/>
      <c r="JZ31" s="111"/>
      <c r="KA31" s="111"/>
      <c r="KB31" s="111"/>
      <c r="KC31" s="111"/>
      <c r="KD31" s="111"/>
      <c r="KE31" s="111"/>
      <c r="KF31" s="111"/>
      <c r="KG31" s="111"/>
      <c r="KH31" s="111"/>
      <c r="KI31" s="111"/>
      <c r="KJ31" s="111"/>
      <c r="KK31" s="111"/>
      <c r="KL31" s="111"/>
      <c r="KM31" s="111"/>
      <c r="KN31" s="112"/>
      <c r="KO31" s="110">
        <f>データ!DM7</f>
        <v>133.30000000000001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112.5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49.5</v>
      </c>
      <c r="EM52" s="116"/>
      <c r="EN52" s="116"/>
      <c r="EO52" s="116"/>
      <c r="EP52" s="116"/>
      <c r="EQ52" s="116"/>
      <c r="ER52" s="116"/>
      <c r="ES52" s="116"/>
      <c r="ET52" s="116"/>
      <c r="EU52" s="116"/>
      <c r="EV52" s="116"/>
      <c r="EW52" s="116"/>
      <c r="EX52" s="116"/>
      <c r="EY52" s="116"/>
      <c r="EZ52" s="116"/>
      <c r="FA52" s="116"/>
      <c r="FB52" s="116"/>
      <c r="FC52" s="116"/>
      <c r="FD52" s="116"/>
      <c r="FE52" s="116">
        <f>データ!BG7</f>
        <v>38.200000000000003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53</v>
      </c>
      <c r="FY52" s="116"/>
      <c r="FZ52" s="116"/>
      <c r="GA52" s="116"/>
      <c r="GB52" s="116"/>
      <c r="GC52" s="116"/>
      <c r="GD52" s="116"/>
      <c r="GE52" s="116"/>
      <c r="GF52" s="116"/>
      <c r="GG52" s="116"/>
      <c r="GH52" s="116"/>
      <c r="GI52" s="116"/>
      <c r="GJ52" s="116"/>
      <c r="GK52" s="116"/>
      <c r="GL52" s="116"/>
      <c r="GM52" s="116"/>
      <c r="GN52" s="116"/>
      <c r="GO52" s="116"/>
      <c r="GP52" s="116"/>
      <c r="GQ52" s="116">
        <f>データ!BI7</f>
        <v>53.2</v>
      </c>
      <c r="GR52" s="116"/>
      <c r="GS52" s="116"/>
      <c r="GT52" s="116"/>
      <c r="GU52" s="116"/>
      <c r="GV52" s="116"/>
      <c r="GW52" s="116"/>
      <c r="GX52" s="116"/>
      <c r="GY52" s="116"/>
      <c r="GZ52" s="116"/>
      <c r="HA52" s="116"/>
      <c r="HB52" s="116"/>
      <c r="HC52" s="116"/>
      <c r="HD52" s="116"/>
      <c r="HE52" s="116"/>
      <c r="HF52" s="116"/>
      <c r="HG52" s="116"/>
      <c r="HH52" s="116"/>
      <c r="HI52" s="116"/>
      <c r="HJ52" s="116">
        <f>データ!BJ7</f>
        <v>54.2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2743</v>
      </c>
      <c r="JD52" s="120"/>
      <c r="JE52" s="120"/>
      <c r="JF52" s="120"/>
      <c r="JG52" s="120"/>
      <c r="JH52" s="120"/>
      <c r="JI52" s="120"/>
      <c r="JJ52" s="120"/>
      <c r="JK52" s="120"/>
      <c r="JL52" s="120"/>
      <c r="JM52" s="120"/>
      <c r="JN52" s="120"/>
      <c r="JO52" s="120"/>
      <c r="JP52" s="120"/>
      <c r="JQ52" s="120"/>
      <c r="JR52" s="120"/>
      <c r="JS52" s="120"/>
      <c r="JT52" s="120"/>
      <c r="JU52" s="120"/>
      <c r="JV52" s="120">
        <f>データ!BR7</f>
        <v>1779</v>
      </c>
      <c r="JW52" s="120"/>
      <c r="JX52" s="120"/>
      <c r="JY52" s="120"/>
      <c r="JZ52" s="120"/>
      <c r="KA52" s="120"/>
      <c r="KB52" s="120"/>
      <c r="KC52" s="120"/>
      <c r="KD52" s="120"/>
      <c r="KE52" s="120"/>
      <c r="KF52" s="120"/>
      <c r="KG52" s="120"/>
      <c r="KH52" s="120"/>
      <c r="KI52" s="120"/>
      <c r="KJ52" s="120"/>
      <c r="KK52" s="120"/>
      <c r="KL52" s="120"/>
      <c r="KM52" s="120"/>
      <c r="KN52" s="120"/>
      <c r="KO52" s="120">
        <f>データ!BS7</f>
        <v>2101</v>
      </c>
      <c r="KP52" s="120"/>
      <c r="KQ52" s="120"/>
      <c r="KR52" s="120"/>
      <c r="KS52" s="120"/>
      <c r="KT52" s="120"/>
      <c r="KU52" s="120"/>
      <c r="KV52" s="120"/>
      <c r="KW52" s="120"/>
      <c r="KX52" s="120"/>
      <c r="KY52" s="120"/>
      <c r="KZ52" s="120"/>
      <c r="LA52" s="120"/>
      <c r="LB52" s="120"/>
      <c r="LC52" s="120"/>
      <c r="LD52" s="120"/>
      <c r="LE52" s="120"/>
      <c r="LF52" s="120"/>
      <c r="LG52" s="120"/>
      <c r="LH52" s="120">
        <f>データ!BT7</f>
        <v>2449</v>
      </c>
      <c r="LI52" s="120"/>
      <c r="LJ52" s="120"/>
      <c r="LK52" s="120"/>
      <c r="LL52" s="120"/>
      <c r="LM52" s="120"/>
      <c r="LN52" s="120"/>
      <c r="LO52" s="120"/>
      <c r="LP52" s="120"/>
      <c r="LQ52" s="120"/>
      <c r="LR52" s="120"/>
      <c r="LS52" s="120"/>
      <c r="LT52" s="120"/>
      <c r="LU52" s="120"/>
      <c r="LV52" s="120"/>
      <c r="LW52" s="120"/>
      <c r="LX52" s="120"/>
      <c r="LY52" s="120"/>
      <c r="LZ52" s="120"/>
      <c r="MA52" s="120">
        <f>データ!BU7</f>
        <v>2745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127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RZcdry8ml7c17RombMB2pNJ1GCUCEmTtTWXbyhY64v9VcwcymHd/QmIoNtu/1oV/9F2/dpJ+GZHS2Lxov03uGw==" saltValue="X6b454bAHIM8x9l/q8L07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2022</v>
      </c>
      <c r="C6" s="48">
        <f t="shared" ref="C6:X6" si="1">C8</f>
        <v>341002</v>
      </c>
      <c r="D6" s="48">
        <f t="shared" si="1"/>
        <v>47</v>
      </c>
      <c r="E6" s="48">
        <f t="shared" si="1"/>
        <v>14</v>
      </c>
      <c r="F6" s="48">
        <f t="shared" si="1"/>
        <v>0</v>
      </c>
      <c r="G6" s="48">
        <f t="shared" si="1"/>
        <v>15</v>
      </c>
      <c r="H6" s="48" t="str">
        <f>SUBSTITUTE(H8,"　","")</f>
        <v>広島県広島市</v>
      </c>
      <c r="I6" s="48" t="str">
        <f t="shared" si="1"/>
        <v>鷹野橋駐車場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附置義務駐車施設</v>
      </c>
      <c r="Q6" s="50" t="str">
        <f t="shared" si="1"/>
        <v>立体式</v>
      </c>
      <c r="R6" s="51">
        <f t="shared" si="1"/>
        <v>41</v>
      </c>
      <c r="S6" s="50" t="str">
        <f t="shared" si="1"/>
        <v>公共施設</v>
      </c>
      <c r="T6" s="50" t="str">
        <f t="shared" si="1"/>
        <v>無</v>
      </c>
      <c r="U6" s="51">
        <f t="shared" si="1"/>
        <v>844</v>
      </c>
      <c r="V6" s="51">
        <f t="shared" si="1"/>
        <v>16</v>
      </c>
      <c r="W6" s="51">
        <f t="shared" si="1"/>
        <v>300</v>
      </c>
      <c r="X6" s="50" t="str">
        <f t="shared" si="1"/>
        <v>利用料金制</v>
      </c>
      <c r="Y6" s="52">
        <f>IF(Y8="-",NA(),Y8)</f>
        <v>198.1</v>
      </c>
      <c r="Z6" s="52">
        <f t="shared" ref="Z6:AH6" si="2">IF(Z8="-",NA(),Z8)</f>
        <v>161.9</v>
      </c>
      <c r="AA6" s="52">
        <f t="shared" si="2"/>
        <v>213</v>
      </c>
      <c r="AB6" s="52">
        <f t="shared" si="2"/>
        <v>213.6</v>
      </c>
      <c r="AC6" s="52">
        <f t="shared" si="2"/>
        <v>218.2</v>
      </c>
      <c r="AD6" s="52">
        <f t="shared" si="2"/>
        <v>465.2</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7</v>
      </c>
      <c r="BB6" s="53">
        <f t="shared" si="4"/>
        <v>260</v>
      </c>
      <c r="BC6" s="53">
        <f t="shared" si="4"/>
        <v>15564</v>
      </c>
      <c r="BD6" s="53">
        <f t="shared" si="4"/>
        <v>28</v>
      </c>
      <c r="BE6" s="51" t="str">
        <f>IF(BE8="-","",IF(BE8="-","【-】","【"&amp;SUBSTITUTE(TEXT(BE8,"#,##0"),"-","△")&amp;"】"))</f>
        <v>【33】</v>
      </c>
      <c r="BF6" s="52">
        <f>IF(BF8="-",NA(),BF8)</f>
        <v>49.5</v>
      </c>
      <c r="BG6" s="52">
        <f t="shared" ref="BG6:BO6" si="5">IF(BG8="-",NA(),BG8)</f>
        <v>38.200000000000003</v>
      </c>
      <c r="BH6" s="52">
        <f t="shared" si="5"/>
        <v>53</v>
      </c>
      <c r="BI6" s="52">
        <f t="shared" si="5"/>
        <v>53.2</v>
      </c>
      <c r="BJ6" s="52">
        <f t="shared" si="5"/>
        <v>54.2</v>
      </c>
      <c r="BK6" s="52">
        <f t="shared" si="5"/>
        <v>33.700000000000003</v>
      </c>
      <c r="BL6" s="52">
        <f t="shared" si="5"/>
        <v>36.200000000000003</v>
      </c>
      <c r="BM6" s="52">
        <f t="shared" si="5"/>
        <v>-15.8</v>
      </c>
      <c r="BN6" s="52">
        <f t="shared" si="5"/>
        <v>5</v>
      </c>
      <c r="BO6" s="52">
        <f t="shared" si="5"/>
        <v>18.399999999999999</v>
      </c>
      <c r="BP6" s="49" t="str">
        <f>IF(BP8="-","",IF(BP8="-","【-】","【"&amp;SUBSTITUTE(TEXT(BP8,"#,##0.0"),"-","△")&amp;"】"))</f>
        <v>【12.8】</v>
      </c>
      <c r="BQ6" s="53">
        <f>IF(BQ8="-",NA(),BQ8)</f>
        <v>2743</v>
      </c>
      <c r="BR6" s="53">
        <f t="shared" ref="BR6:BZ6" si="6">IF(BR8="-",NA(),BR8)</f>
        <v>1779</v>
      </c>
      <c r="BS6" s="53">
        <f t="shared" si="6"/>
        <v>2101</v>
      </c>
      <c r="BT6" s="53">
        <f t="shared" si="6"/>
        <v>2449</v>
      </c>
      <c r="BU6" s="53">
        <f t="shared" si="6"/>
        <v>2745</v>
      </c>
      <c r="BV6" s="53">
        <f t="shared" si="6"/>
        <v>6546</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101</v>
      </c>
      <c r="CM6" s="51">
        <f t="shared" ref="CM6:CN6" si="7">CM8</f>
        <v>0</v>
      </c>
      <c r="CN6" s="51">
        <f t="shared" si="7"/>
        <v>127</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51.7</v>
      </c>
      <c r="DF6" s="52">
        <f t="shared" si="8"/>
        <v>1555</v>
      </c>
      <c r="DG6" s="52">
        <f t="shared" si="8"/>
        <v>69.3</v>
      </c>
      <c r="DH6" s="52">
        <f t="shared" si="8"/>
        <v>93</v>
      </c>
      <c r="DI6" s="52">
        <f t="shared" si="8"/>
        <v>141.1</v>
      </c>
      <c r="DJ6" s="49" t="str">
        <f>IF(DJ8="-","",IF(DJ8="-","【-】","【"&amp;SUBSTITUTE(TEXT(DJ8,"#,##0.0"),"-","△")&amp;"】"))</f>
        <v>【72.2】</v>
      </c>
      <c r="DK6" s="52">
        <f>IF(DK8="-",NA(),DK8)</f>
        <v>168.8</v>
      </c>
      <c r="DL6" s="52">
        <f t="shared" ref="DL6:DT6" si="9">IF(DL8="-",NA(),DL8)</f>
        <v>125</v>
      </c>
      <c r="DM6" s="52">
        <f t="shared" si="9"/>
        <v>133.30000000000001</v>
      </c>
      <c r="DN6" s="52">
        <f t="shared" si="9"/>
        <v>100</v>
      </c>
      <c r="DO6" s="52">
        <f t="shared" si="9"/>
        <v>112.5</v>
      </c>
      <c r="DP6" s="52">
        <f t="shared" si="9"/>
        <v>159.69999999999999</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2">
      <c r="A7" s="37" t="s">
        <v>102</v>
      </c>
      <c r="B7" s="48">
        <f t="shared" ref="B7:X7" si="10">B8</f>
        <v>2022</v>
      </c>
      <c r="C7" s="48">
        <f t="shared" si="10"/>
        <v>341002</v>
      </c>
      <c r="D7" s="48">
        <f t="shared" si="10"/>
        <v>47</v>
      </c>
      <c r="E7" s="48">
        <f t="shared" si="10"/>
        <v>14</v>
      </c>
      <c r="F7" s="48">
        <f t="shared" si="10"/>
        <v>0</v>
      </c>
      <c r="G7" s="48">
        <f t="shared" si="10"/>
        <v>15</v>
      </c>
      <c r="H7" s="48" t="str">
        <f t="shared" si="10"/>
        <v>広島県　広島市</v>
      </c>
      <c r="I7" s="48" t="str">
        <f t="shared" si="10"/>
        <v>鷹野橋駐車場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附置義務駐車施設</v>
      </c>
      <c r="Q7" s="50" t="str">
        <f t="shared" si="10"/>
        <v>立体式</v>
      </c>
      <c r="R7" s="51">
        <f t="shared" si="10"/>
        <v>41</v>
      </c>
      <c r="S7" s="50" t="str">
        <f t="shared" si="10"/>
        <v>公共施設</v>
      </c>
      <c r="T7" s="50" t="str">
        <f t="shared" si="10"/>
        <v>無</v>
      </c>
      <c r="U7" s="51">
        <f t="shared" si="10"/>
        <v>844</v>
      </c>
      <c r="V7" s="51">
        <f t="shared" si="10"/>
        <v>16</v>
      </c>
      <c r="W7" s="51">
        <f t="shared" si="10"/>
        <v>300</v>
      </c>
      <c r="X7" s="50" t="str">
        <f t="shared" si="10"/>
        <v>利用料金制</v>
      </c>
      <c r="Y7" s="52">
        <f>Y8</f>
        <v>198.1</v>
      </c>
      <c r="Z7" s="52">
        <f t="shared" ref="Z7:AH7" si="11">Z8</f>
        <v>161.9</v>
      </c>
      <c r="AA7" s="52">
        <f t="shared" si="11"/>
        <v>213</v>
      </c>
      <c r="AB7" s="52">
        <f t="shared" si="11"/>
        <v>213.6</v>
      </c>
      <c r="AC7" s="52">
        <f t="shared" si="11"/>
        <v>218.2</v>
      </c>
      <c r="AD7" s="52">
        <f t="shared" si="11"/>
        <v>465.2</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9.6999999999999993</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14</v>
      </c>
      <c r="BA7" s="53">
        <f t="shared" si="13"/>
        <v>7</v>
      </c>
      <c r="BB7" s="53">
        <f t="shared" si="13"/>
        <v>260</v>
      </c>
      <c r="BC7" s="53">
        <f t="shared" si="13"/>
        <v>15564</v>
      </c>
      <c r="BD7" s="53">
        <f t="shared" si="13"/>
        <v>28</v>
      </c>
      <c r="BE7" s="51"/>
      <c r="BF7" s="52">
        <f>BF8</f>
        <v>49.5</v>
      </c>
      <c r="BG7" s="52">
        <f t="shared" ref="BG7:BO7" si="14">BG8</f>
        <v>38.200000000000003</v>
      </c>
      <c r="BH7" s="52">
        <f t="shared" si="14"/>
        <v>53</v>
      </c>
      <c r="BI7" s="52">
        <f t="shared" si="14"/>
        <v>53.2</v>
      </c>
      <c r="BJ7" s="52">
        <f t="shared" si="14"/>
        <v>54.2</v>
      </c>
      <c r="BK7" s="52">
        <f t="shared" si="14"/>
        <v>33.700000000000003</v>
      </c>
      <c r="BL7" s="52">
        <f t="shared" si="14"/>
        <v>36.200000000000003</v>
      </c>
      <c r="BM7" s="52">
        <f t="shared" si="14"/>
        <v>-15.8</v>
      </c>
      <c r="BN7" s="52">
        <f t="shared" si="14"/>
        <v>5</v>
      </c>
      <c r="BO7" s="52">
        <f t="shared" si="14"/>
        <v>18.399999999999999</v>
      </c>
      <c r="BP7" s="49"/>
      <c r="BQ7" s="53">
        <f>BQ8</f>
        <v>2743</v>
      </c>
      <c r="BR7" s="53">
        <f t="shared" ref="BR7:BZ7" si="15">BR8</f>
        <v>1779</v>
      </c>
      <c r="BS7" s="53">
        <f t="shared" si="15"/>
        <v>2101</v>
      </c>
      <c r="BT7" s="53">
        <f t="shared" si="15"/>
        <v>2449</v>
      </c>
      <c r="BU7" s="53">
        <f t="shared" si="15"/>
        <v>2745</v>
      </c>
      <c r="BV7" s="53">
        <f t="shared" si="15"/>
        <v>6546</v>
      </c>
      <c r="BW7" s="53">
        <f t="shared" si="15"/>
        <v>24482</v>
      </c>
      <c r="BX7" s="53">
        <f t="shared" si="15"/>
        <v>13494</v>
      </c>
      <c r="BY7" s="53">
        <f t="shared" si="15"/>
        <v>17746</v>
      </c>
      <c r="BZ7" s="53">
        <f t="shared" si="15"/>
        <v>17293</v>
      </c>
      <c r="CA7" s="51"/>
      <c r="CB7" s="52" t="s">
        <v>103</v>
      </c>
      <c r="CC7" s="52" t="s">
        <v>103</v>
      </c>
      <c r="CD7" s="52" t="s">
        <v>103</v>
      </c>
      <c r="CE7" s="52" t="s">
        <v>103</v>
      </c>
      <c r="CF7" s="52" t="s">
        <v>103</v>
      </c>
      <c r="CG7" s="52" t="s">
        <v>103</v>
      </c>
      <c r="CH7" s="52" t="s">
        <v>103</v>
      </c>
      <c r="CI7" s="52" t="s">
        <v>103</v>
      </c>
      <c r="CJ7" s="52" t="s">
        <v>103</v>
      </c>
      <c r="CK7" s="52" t="s">
        <v>104</v>
      </c>
      <c r="CL7" s="49"/>
      <c r="CM7" s="51">
        <f>CM8</f>
        <v>0</v>
      </c>
      <c r="CN7" s="51">
        <f>CN8</f>
        <v>127</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51.7</v>
      </c>
      <c r="DF7" s="52">
        <f t="shared" si="16"/>
        <v>1555</v>
      </c>
      <c r="DG7" s="52">
        <f t="shared" si="16"/>
        <v>69.3</v>
      </c>
      <c r="DH7" s="52">
        <f t="shared" si="16"/>
        <v>93</v>
      </c>
      <c r="DI7" s="52">
        <f t="shared" si="16"/>
        <v>141.1</v>
      </c>
      <c r="DJ7" s="49"/>
      <c r="DK7" s="52">
        <f>DK8</f>
        <v>168.8</v>
      </c>
      <c r="DL7" s="52">
        <f t="shared" ref="DL7:DT7" si="17">DL8</f>
        <v>125</v>
      </c>
      <c r="DM7" s="52">
        <f t="shared" si="17"/>
        <v>133.30000000000001</v>
      </c>
      <c r="DN7" s="52">
        <f t="shared" si="17"/>
        <v>100</v>
      </c>
      <c r="DO7" s="52">
        <f t="shared" si="17"/>
        <v>112.5</v>
      </c>
      <c r="DP7" s="52">
        <f t="shared" si="17"/>
        <v>159.69999999999999</v>
      </c>
      <c r="DQ7" s="52">
        <f t="shared" si="17"/>
        <v>164.6</v>
      </c>
      <c r="DR7" s="52">
        <f t="shared" si="17"/>
        <v>140.30000000000001</v>
      </c>
      <c r="DS7" s="52">
        <f t="shared" si="17"/>
        <v>147.30000000000001</v>
      </c>
      <c r="DT7" s="52">
        <f t="shared" si="17"/>
        <v>162.9</v>
      </c>
      <c r="DU7" s="49"/>
    </row>
    <row r="8" spans="1:125" s="54" customFormat="1" x14ac:dyDescent="0.2">
      <c r="A8" s="37"/>
      <c r="B8" s="55">
        <v>2022</v>
      </c>
      <c r="C8" s="55">
        <v>341002</v>
      </c>
      <c r="D8" s="55">
        <v>47</v>
      </c>
      <c r="E8" s="55">
        <v>14</v>
      </c>
      <c r="F8" s="55">
        <v>0</v>
      </c>
      <c r="G8" s="55">
        <v>15</v>
      </c>
      <c r="H8" s="55" t="s">
        <v>105</v>
      </c>
      <c r="I8" s="55" t="s">
        <v>106</v>
      </c>
      <c r="J8" s="55" t="s">
        <v>107</v>
      </c>
      <c r="K8" s="55" t="s">
        <v>108</v>
      </c>
      <c r="L8" s="55" t="s">
        <v>109</v>
      </c>
      <c r="M8" s="55" t="s">
        <v>110</v>
      </c>
      <c r="N8" s="55" t="s">
        <v>111</v>
      </c>
      <c r="O8" s="56" t="s">
        <v>112</v>
      </c>
      <c r="P8" s="57" t="s">
        <v>113</v>
      </c>
      <c r="Q8" s="57" t="s">
        <v>114</v>
      </c>
      <c r="R8" s="58">
        <v>41</v>
      </c>
      <c r="S8" s="57" t="s">
        <v>115</v>
      </c>
      <c r="T8" s="57" t="s">
        <v>116</v>
      </c>
      <c r="U8" s="58">
        <v>844</v>
      </c>
      <c r="V8" s="58">
        <v>16</v>
      </c>
      <c r="W8" s="58">
        <v>300</v>
      </c>
      <c r="X8" s="57" t="s">
        <v>117</v>
      </c>
      <c r="Y8" s="59">
        <v>198.1</v>
      </c>
      <c r="Z8" s="59">
        <v>161.9</v>
      </c>
      <c r="AA8" s="59">
        <v>213</v>
      </c>
      <c r="AB8" s="59">
        <v>213.6</v>
      </c>
      <c r="AC8" s="59">
        <v>218.2</v>
      </c>
      <c r="AD8" s="59">
        <v>465.2</v>
      </c>
      <c r="AE8" s="59">
        <v>230.7</v>
      </c>
      <c r="AF8" s="59">
        <v>166.4</v>
      </c>
      <c r="AG8" s="59">
        <v>177.9</v>
      </c>
      <c r="AH8" s="59">
        <v>183.3</v>
      </c>
      <c r="AI8" s="56">
        <v>676.8</v>
      </c>
      <c r="AJ8" s="59">
        <v>0</v>
      </c>
      <c r="AK8" s="59">
        <v>0</v>
      </c>
      <c r="AL8" s="59">
        <v>0</v>
      </c>
      <c r="AM8" s="59">
        <v>0</v>
      </c>
      <c r="AN8" s="59">
        <v>0</v>
      </c>
      <c r="AO8" s="59">
        <v>9.6999999999999993</v>
      </c>
      <c r="AP8" s="59">
        <v>1.7</v>
      </c>
      <c r="AQ8" s="59">
        <v>9.9</v>
      </c>
      <c r="AR8" s="59">
        <v>5.0999999999999996</v>
      </c>
      <c r="AS8" s="59">
        <v>5.6</v>
      </c>
      <c r="AT8" s="56">
        <v>3.6</v>
      </c>
      <c r="AU8" s="60">
        <v>0</v>
      </c>
      <c r="AV8" s="60">
        <v>0</v>
      </c>
      <c r="AW8" s="60">
        <v>0</v>
      </c>
      <c r="AX8" s="60">
        <v>0</v>
      </c>
      <c r="AY8" s="60">
        <v>0</v>
      </c>
      <c r="AZ8" s="60">
        <v>14</v>
      </c>
      <c r="BA8" s="60">
        <v>7</v>
      </c>
      <c r="BB8" s="60">
        <v>260</v>
      </c>
      <c r="BC8" s="60">
        <v>15564</v>
      </c>
      <c r="BD8" s="60">
        <v>28</v>
      </c>
      <c r="BE8" s="60">
        <v>33</v>
      </c>
      <c r="BF8" s="59">
        <v>49.5</v>
      </c>
      <c r="BG8" s="59">
        <v>38.200000000000003</v>
      </c>
      <c r="BH8" s="59">
        <v>53</v>
      </c>
      <c r="BI8" s="59">
        <v>53.2</v>
      </c>
      <c r="BJ8" s="59">
        <v>54.2</v>
      </c>
      <c r="BK8" s="59">
        <v>33.700000000000003</v>
      </c>
      <c r="BL8" s="59">
        <v>36.200000000000003</v>
      </c>
      <c r="BM8" s="59">
        <v>-15.8</v>
      </c>
      <c r="BN8" s="59">
        <v>5</v>
      </c>
      <c r="BO8" s="59">
        <v>18.399999999999999</v>
      </c>
      <c r="BP8" s="56">
        <v>12.8</v>
      </c>
      <c r="BQ8" s="60">
        <v>2743</v>
      </c>
      <c r="BR8" s="60">
        <v>1779</v>
      </c>
      <c r="BS8" s="60">
        <v>2101</v>
      </c>
      <c r="BT8" s="61">
        <v>2449</v>
      </c>
      <c r="BU8" s="61">
        <v>2745</v>
      </c>
      <c r="BV8" s="60">
        <v>6546</v>
      </c>
      <c r="BW8" s="60">
        <v>24482</v>
      </c>
      <c r="BX8" s="60">
        <v>13494</v>
      </c>
      <c r="BY8" s="60">
        <v>17746</v>
      </c>
      <c r="BZ8" s="60">
        <v>17293</v>
      </c>
      <c r="CA8" s="58">
        <v>10556</v>
      </c>
      <c r="CB8" s="59" t="s">
        <v>109</v>
      </c>
      <c r="CC8" s="59" t="s">
        <v>109</v>
      </c>
      <c r="CD8" s="59" t="s">
        <v>109</v>
      </c>
      <c r="CE8" s="59" t="s">
        <v>109</v>
      </c>
      <c r="CF8" s="59" t="s">
        <v>109</v>
      </c>
      <c r="CG8" s="59" t="s">
        <v>109</v>
      </c>
      <c r="CH8" s="59" t="s">
        <v>109</v>
      </c>
      <c r="CI8" s="59" t="s">
        <v>109</v>
      </c>
      <c r="CJ8" s="59" t="s">
        <v>109</v>
      </c>
      <c r="CK8" s="59" t="s">
        <v>109</v>
      </c>
      <c r="CL8" s="56" t="s">
        <v>109</v>
      </c>
      <c r="CM8" s="58">
        <v>0</v>
      </c>
      <c r="CN8" s="58">
        <v>127</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51.7</v>
      </c>
      <c r="DF8" s="59">
        <v>1555</v>
      </c>
      <c r="DG8" s="59">
        <v>69.3</v>
      </c>
      <c r="DH8" s="59">
        <v>93</v>
      </c>
      <c r="DI8" s="59">
        <v>141.1</v>
      </c>
      <c r="DJ8" s="56">
        <v>72.2</v>
      </c>
      <c r="DK8" s="59">
        <v>168.8</v>
      </c>
      <c r="DL8" s="59">
        <v>125</v>
      </c>
      <c r="DM8" s="59">
        <v>133.30000000000001</v>
      </c>
      <c r="DN8" s="59">
        <v>100</v>
      </c>
      <c r="DO8" s="59">
        <v>112.5</v>
      </c>
      <c r="DP8" s="59">
        <v>159.69999999999999</v>
      </c>
      <c r="DQ8" s="59">
        <v>164.6</v>
      </c>
      <c r="DR8" s="59">
        <v>140.30000000000001</v>
      </c>
      <c r="DS8" s="59">
        <v>147.30000000000001</v>
      </c>
      <c r="DT8" s="59">
        <v>162.9</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2024-01-11T00:14:09Z</dcterms:created>
  <dcterms:modified xsi:type="dcterms:W3CDTF">2024-02-01T07:23:00Z</dcterms:modified>
  <cp:category/>
</cp:coreProperties>
</file>