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EQIDpGq0rO66+ZTbJRKN8/LyNLEVOqL7IRabCCQ1d0ljIfNxSDxi61DUAUvn0woogJ/PyHQFxIFaganTGViTrg==" workbookSaltValue="WPvdfxzR8REI7yekCNdehQ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HJ51" i="4"/>
  <c r="MA30" i="4"/>
  <c r="CS30" i="4"/>
  <c r="MI76" i="4"/>
  <c r="IT76" i="4"/>
  <c r="CS51" i="4"/>
  <c r="HJ30" i="4"/>
  <c r="C11" i="5"/>
  <c r="D11" i="5"/>
  <c r="E11" i="5"/>
  <c r="B11" i="5"/>
  <c r="HP76" i="4" l="1"/>
  <c r="BG51" i="4"/>
  <c r="FX30" i="4"/>
  <c r="BG30" i="4"/>
  <c r="FX51" i="4"/>
  <c r="KO30" i="4"/>
  <c r="AV76" i="4"/>
  <c r="KO51" i="4"/>
  <c r="LE76" i="4"/>
  <c r="BZ30" i="4"/>
  <c r="LH51" i="4"/>
  <c r="BK76" i="4"/>
  <c r="LT76" i="4"/>
  <c r="GQ51" i="4"/>
  <c r="LH30" i="4"/>
  <c r="IE76" i="4"/>
  <c r="BZ51" i="4"/>
  <c r="GQ30" i="4"/>
  <c r="KP76" i="4"/>
  <c r="FE51" i="4"/>
  <c r="JV30" i="4"/>
  <c r="HA76" i="4"/>
  <c r="AN51" i="4"/>
  <c r="FE30" i="4"/>
  <c r="JV51" i="4"/>
  <c r="AN30" i="4"/>
  <c r="AG76" i="4"/>
  <c r="R76" i="4"/>
  <c r="JC51" i="4"/>
  <c r="JC30" i="4"/>
  <c r="KA76" i="4"/>
  <c r="EL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<sst xmlns="http://schemas.openxmlformats.org/spreadsheetml/2006/main" count="278" uniqueCount="133">
  <si>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</si>
  <si>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</si>
  <si>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</si>
  <si>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</si>
  <si>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</si>
  <si>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</si>
  <si>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</si>
  <si>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</si>
  <si>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</si>
  <si>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</si>
  <si>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</si>
  <si>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</si>
  <si>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</si>
  <si>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</si>
  <si>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</si>
  <si>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</si>
  <si>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</si>
  <si>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</si>
  <si>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</si>
  <si>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</si>
  <si>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</si>
  <si>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</si>
  <si>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</si>
  <si>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</si>
  <si>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</si>
  <si>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</si>
  <si>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</si>
  <si>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</si>
  <si>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</si>
  <si>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</si>
  <si>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</si>
  <si>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</si>
  <si>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</si>
  <si>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</si>
  <si>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</si>
  <si>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</si>
  <si>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</si>
  <si>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</si>
  <si>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</si>
  <si>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</si>
  <si>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</si>
  <si>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</si>
  <si>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</si>
  <si>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</si>
  <si>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</si>
  <si>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</si>
  <si>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</si>
  <si>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</si>
  <si>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</si>
  <si>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</si>
  <si>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</si>
  <si>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</si>
  <si>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</si>
  <si>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</si>
  <si>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</si>
  <si>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</si>
  <si>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</si>
  <si>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</si>
  <si>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</si>
  <si>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</si>
  <si>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</si>
  <si>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</si>
  <si>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</si>
  <si>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</si>
  <si>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</si>
  <si>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</si>
  <si>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</si>
  <si>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</si>
  <si>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</si>
  <si>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</si>
  <si>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</si>
  <si>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</si>
  <si>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</si>
  <si>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</si>
  <si>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</si>
  <si>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</si>
  <si>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</si>
  <si>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</si>
  <si>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</si>
  <si>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</si>
  <si>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</si>
  <si>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</si>
  <si>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</si>
  <si>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</si>
  <si>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</si>
  <si>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</si>
  <si>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</si>
  <si>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</si>
  <si>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</si>
  <si>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</si>
  <si>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</si>
  <si>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</si>
  <si>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</si>
  <si>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</si>
  <si>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</si>
  <si>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</si>
  <si>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</si>
  <si>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</si>
  <si>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</si>
  <si>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</si>
  <si>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</si>
  <si>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</si>
  <si>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</si>
  <si>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</si>
  <si>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</si>
  <si>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</si>
  <si>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</si>
  <si>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</si>
  <si>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</si>
  <si>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</si>
  <si>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</si>
  <si>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</si>
  <si>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</si>
  <si>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</si>
  <si>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</si>
  <si>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</si>
  <si>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</si>
  <si>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</si>
  <si>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</si>
  <si>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</si>
  <si>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</si>
  <si>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</si>
  <si>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</si>
  <si>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</si>
  <si>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</si>
  <si>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</si>
  <si>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</si>
  <si>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</si>
  <si>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</si>
  <si>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類似施設平均値を下回っているものの、一定の稼働率があります。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4" eb="26">
      <t>イッテイ</t>
    </rPh>
    <rPh sb="27" eb="30">
      <t>カドウリツ</t>
    </rPh>
    <phoneticPr fontId="15"/>
  </si>
  <si>
    <t>　収益性、稼働率共に安定した駐車場です。引き続き、利用者の声を反映させながら、運営を推進していきます。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9" eb="41">
      <t>ウンエイ</t>
    </rPh>
    <rPh sb="42" eb="44">
      <t>スイシン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</si>
  <si>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5">
      <t>ウエ</t>
    </rPh>
    <rPh sb="181" eb="182">
      <t>タカ</t>
    </rPh>
    <rPh sb="183" eb="186">
      <t>シュウエキセイ</t>
    </rPh>
    <rPh sb="187" eb="189">
      <t>カクホ</t>
    </rPh>
    <phoneticPr fontId="15"/>
  </si>
  <si>
    <t>⑦敷地の地価
　道路上に設置しています。
⑧設備投資見込額
　今後、老朽化した機器の取替工事のため設備投資を行う見込みです。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78" eb="80">
      <t>ルイジ</t>
    </rPh>
    <rPh sb="80" eb="82">
      <t>シセツ</t>
    </rPh>
    <rPh sb="82" eb="85">
      <t>ヘイキンチ</t>
    </rPh>
    <rPh sb="86" eb="87">
      <t>ウエ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</si>
</sst>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213.1</c:v>
                </c:pt>
                <c:pt idx="1">
                  <c:v>253.2</c:v>
                </c:pt>
                <c:pt idx="2">
                  <c:v>217.1</c:v>
                </c:pt>
                <c:pt idx="3">
                  <c:v>251.7</c:v>
                </c:pt>
                <c:pt idx="4">
                  <c:v>254.8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C-4CEC-9FD7-0C6C3B3B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C-4CEC-9FD7-0C6C3B3B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72.099999999999994</c:v>
                </c:pt>
                <c:pt idx="2">
                  <c:v>90</c:v>
                </c:pt>
                <c:pt idx="3">
                  <c:v>85.7</c:v>
                </c:pt>
                <c:pt idx="4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A-4181-B11B-C421466D9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A-4181-B11B-C421466D9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A3-4F38-AEF5-B3C2B377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3-4F38-AEF5-B3C2B3774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4B-4C66-8987-8031EDEB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B-4C66-8987-8031EDEB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BB2-A214-4A8EF9B7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5-4BB2-A214-4A8EF9B7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1-4142-BE35-582ABFB1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1-4142-BE35-582ABFB1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245.5</c:v>
                </c:pt>
                <c:pt idx="1">
                  <c:v>265.5</c:v>
                </c:pt>
                <c:pt idx="2">
                  <c:v>232.7</c:v>
                </c:pt>
                <c:pt idx="3">
                  <c:v>218.2</c:v>
                </c:pt>
                <c:pt idx="4">
                  <c:v>249.1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1-468B-8713-7446ED78F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1-468B-8713-7446ED78F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60.7</c:v>
                </c:pt>
                <c:pt idx="2">
                  <c:v>54.1</c:v>
                </c:pt>
                <c:pt idx="3">
                  <c:v>60.5</c:v>
                </c:pt>
                <c:pt idx="4">
                  <c:v>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1-417F-8741-7B8ADB50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1-417F-8741-7B8ADB50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10943</c:v>
                </c:pt>
                <c:pt idx="1">
                  <c:v>14053</c:v>
                </c:pt>
                <c:pt idx="2">
                  <c:v>10062</c:v>
                </c:pt>
                <c:pt idx="3">
                  <c:v>11785</c:v>
                </c:pt>
                <c:pt idx="4">
                  <c:v>12394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6-4EF0-BBAF-CE4363D2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6-4EF0-BBAF-CE4363D2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49" zoomScaleNormal="100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広島県広島市　鶴見町駐車場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Ａ３Ｂ１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商業施設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736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119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36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55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200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213.1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253.2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217.1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251.7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254.8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245.5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265.5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232.7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218.2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249.1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53.2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60.7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54.1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60.5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60.9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10943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14053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10062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11785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12394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127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81.2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72.099999999999994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90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85.7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82.1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dFqoQusFUHg4HugPvR4HyW8JWFPNVbfVmn/+fQl/IyIIZwrj7hibrRAHA1IbPbQZjyQTIW5fspi/LiMxnWR7Qg==" saltValue="MfRoBwfZl29YQ5+8yDLTM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102</v>
      </c>
      <c r="AW5" s="47" t="s">
        <v>91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103</v>
      </c>
      <c r="BJ5" s="47" t="s">
        <v>101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104</v>
      </c>
      <c r="BR5" s="47" t="s">
        <v>90</v>
      </c>
      <c r="BS5" s="47" t="s">
        <v>105</v>
      </c>
      <c r="BT5" s="47" t="s">
        <v>103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102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106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101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107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19</v>
      </c>
      <c r="H6" s="48" t="str">
        <f>SUBSTITUTE(H8,"　","")</f>
        <v>広島県広島市</v>
      </c>
      <c r="I6" s="48" t="str">
        <f t="shared" si="1"/>
        <v>鶴見町駐車場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36</v>
      </c>
      <c r="S6" s="50" t="str">
        <f t="shared" si="1"/>
        <v>商業施設</v>
      </c>
      <c r="T6" s="50" t="str">
        <f t="shared" si="1"/>
        <v>無</v>
      </c>
      <c r="U6" s="51">
        <f t="shared" si="1"/>
        <v>736</v>
      </c>
      <c r="V6" s="51">
        <f t="shared" si="1"/>
        <v>55</v>
      </c>
      <c r="W6" s="51">
        <f t="shared" si="1"/>
        <v>200</v>
      </c>
      <c r="X6" s="50" t="str">
        <f t="shared" si="1"/>
        <v>利用料金制</v>
      </c>
      <c r="Y6" s="52">
        <f>IF(Y8="-",NA(),Y8)</f>
        <v>213.1</v>
      </c>
      <c r="Z6" s="52">
        <f t="shared" ref="Z6:AH6" si="2">IF(Z8="-",NA(),Z8)</f>
        <v>253.2</v>
      </c>
      <c r="AA6" s="52">
        <f t="shared" si="2"/>
        <v>217.1</v>
      </c>
      <c r="AB6" s="52">
        <f t="shared" si="2"/>
        <v>251.7</v>
      </c>
      <c r="AC6" s="52">
        <f t="shared" si="2"/>
        <v>254.8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53.2</v>
      </c>
      <c r="BG6" s="52">
        <f t="shared" ref="BG6:BO6" si="5">IF(BG8="-",NA(),BG8)</f>
        <v>60.7</v>
      </c>
      <c r="BH6" s="52">
        <f t="shared" si="5"/>
        <v>54.1</v>
      </c>
      <c r="BI6" s="52">
        <f t="shared" si="5"/>
        <v>60.5</v>
      </c>
      <c r="BJ6" s="52">
        <f t="shared" si="5"/>
        <v>60.9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10943</v>
      </c>
      <c r="BR6" s="53">
        <f t="shared" ref="BR6:BZ6" si="6">IF(BR8="-",NA(),BR8)</f>
        <v>14053</v>
      </c>
      <c r="BS6" s="53">
        <f t="shared" si="6"/>
        <v>10062</v>
      </c>
      <c r="BT6" s="53">
        <f t="shared" si="6"/>
        <v>11785</v>
      </c>
      <c r="BU6" s="53">
        <f t="shared" si="6"/>
        <v>12394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127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81.2</v>
      </c>
      <c r="DA6" s="52">
        <f t="shared" ref="DA6:DI6" si="8">IF(DA8="-",NA(),DA8)</f>
        <v>72.099999999999994</v>
      </c>
      <c r="DB6" s="52">
        <f t="shared" si="8"/>
        <v>90</v>
      </c>
      <c r="DC6" s="52">
        <f t="shared" si="8"/>
        <v>85.7</v>
      </c>
      <c r="DD6" s="52">
        <f t="shared" si="8"/>
        <v>82.1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245.5</v>
      </c>
      <c r="DL6" s="52">
        <f t="shared" ref="DL6:DT6" si="9">IF(DL8="-",NA(),DL8)</f>
        <v>265.5</v>
      </c>
      <c r="DM6" s="52">
        <f t="shared" si="9"/>
        <v>232.7</v>
      </c>
      <c r="DN6" s="52">
        <f t="shared" si="9"/>
        <v>218.2</v>
      </c>
      <c r="DO6" s="52">
        <f t="shared" si="9"/>
        <v>249.1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109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19</v>
      </c>
      <c r="H7" s="48" t="str">
        <f t="shared" si="10"/>
        <v>広島県　広島市</v>
      </c>
      <c r="I7" s="48" t="str">
        <f t="shared" si="10"/>
        <v>鶴見町駐車場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736</v>
      </c>
      <c r="V7" s="51">
        <f t="shared" si="10"/>
        <v>55</v>
      </c>
      <c r="W7" s="51">
        <f t="shared" si="10"/>
        <v>200</v>
      </c>
      <c r="X7" s="50" t="str">
        <f t="shared" si="10"/>
        <v>利用料金制</v>
      </c>
      <c r="Y7" s="52">
        <f>Y8</f>
        <v>213.1</v>
      </c>
      <c r="Z7" s="52">
        <f t="shared" ref="Z7:AH7" si="11">Z8</f>
        <v>253.2</v>
      </c>
      <c r="AA7" s="52">
        <f t="shared" si="11"/>
        <v>217.1</v>
      </c>
      <c r="AB7" s="52">
        <f t="shared" si="11"/>
        <v>251.7</v>
      </c>
      <c r="AC7" s="52">
        <f t="shared" si="11"/>
        <v>254.8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53.2</v>
      </c>
      <c r="BG7" s="52">
        <f t="shared" ref="BG7:BO7" si="14">BG8</f>
        <v>60.7</v>
      </c>
      <c r="BH7" s="52">
        <f t="shared" si="14"/>
        <v>54.1</v>
      </c>
      <c r="BI7" s="52">
        <f t="shared" si="14"/>
        <v>60.5</v>
      </c>
      <c r="BJ7" s="52">
        <f t="shared" si="14"/>
        <v>60.9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10943</v>
      </c>
      <c r="BR7" s="53">
        <f t="shared" ref="BR7:BZ7" si="15">BR8</f>
        <v>14053</v>
      </c>
      <c r="BS7" s="53">
        <f t="shared" si="15"/>
        <v>10062</v>
      </c>
      <c r="BT7" s="53">
        <f t="shared" si="15"/>
        <v>11785</v>
      </c>
      <c r="BU7" s="53">
        <f t="shared" si="15"/>
        <v>12394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108</v>
      </c>
      <c r="CL7" s="49"/>
      <c r="CM7" s="51">
        <f>CM8</f>
        <v>0</v>
      </c>
      <c r="CN7" s="51">
        <f>CN8</f>
        <v>127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81.2</v>
      </c>
      <c r="DA7" s="52">
        <f t="shared" ref="DA7:DI7" si="16">DA8</f>
        <v>72.099999999999994</v>
      </c>
      <c r="DB7" s="52">
        <f t="shared" si="16"/>
        <v>90</v>
      </c>
      <c r="DC7" s="52">
        <f t="shared" si="16"/>
        <v>85.7</v>
      </c>
      <c r="DD7" s="52">
        <f t="shared" si="16"/>
        <v>82.1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245.5</v>
      </c>
      <c r="DL7" s="52">
        <f t="shared" ref="DL7:DT7" si="17">DL8</f>
        <v>265.5</v>
      </c>
      <c r="DM7" s="52">
        <f t="shared" si="17"/>
        <v>232.7</v>
      </c>
      <c r="DN7" s="52">
        <f t="shared" si="17"/>
        <v>218.2</v>
      </c>
      <c r="DO7" s="52">
        <f t="shared" si="17"/>
        <v>249.1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19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36</v>
      </c>
      <c r="S8" s="57" t="s">
        <v>121</v>
      </c>
      <c r="T8" s="57" t="s">
        <v>122</v>
      </c>
      <c r="U8" s="58">
        <v>736</v>
      </c>
      <c r="V8" s="58">
        <v>55</v>
      </c>
      <c r="W8" s="58">
        <v>200</v>
      </c>
      <c r="X8" s="57" t="s">
        <v>123</v>
      </c>
      <c r="Y8" s="59">
        <v>213.1</v>
      </c>
      <c r="Z8" s="59">
        <v>253.2</v>
      </c>
      <c r="AA8" s="59">
        <v>217.1</v>
      </c>
      <c r="AB8" s="59">
        <v>251.7</v>
      </c>
      <c r="AC8" s="59">
        <v>254.8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53.2</v>
      </c>
      <c r="BG8" s="59">
        <v>60.7</v>
      </c>
      <c r="BH8" s="59">
        <v>54.1</v>
      </c>
      <c r="BI8" s="59">
        <v>60.5</v>
      </c>
      <c r="BJ8" s="59">
        <v>60.9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10943</v>
      </c>
      <c r="BR8" s="60">
        <v>14053</v>
      </c>
      <c r="BS8" s="60">
        <v>10062</v>
      </c>
      <c r="BT8" s="61">
        <v>11785</v>
      </c>
      <c r="BU8" s="61">
        <v>12394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0</v>
      </c>
      <c r="CN8" s="58">
        <v>127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81.2</v>
      </c>
      <c r="DA8" s="59">
        <v>72.099999999999994</v>
      </c>
      <c r="DB8" s="59">
        <v>90</v>
      </c>
      <c r="DC8" s="59">
        <v>85.7</v>
      </c>
      <c r="DD8" s="59">
        <v>82.1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245.5</v>
      </c>
      <c r="DL8" s="59">
        <v>265.5</v>
      </c>
      <c r="DM8" s="59">
        <v>232.7</v>
      </c>
      <c r="DN8" s="59">
        <v>218.2</v>
      </c>
      <c r="DO8" s="59">
        <v>249.1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2024-01-11T00:14:10Z</dcterms:created>
  <dcterms:modified xsi:type="dcterms:W3CDTF">2024-02-01T07:25:02Z</dcterms:modified>
  <cp:category/>
</cp:coreProperties>
</file>