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v/X5QqqZQpopG+v+UIbVOZgwI7GDUAoiZKxVSKT3EtzeWnBfFVxHizGqg9dyV7wuyOlgd8hhG1iBmc4et3935g==" workbookSaltValue="PuGtPnce/V676BnblAfEbg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30" i="4"/>
  <c r="HP76" i="4"/>
  <c r="FX30" i="4"/>
  <c r="AV76" i="4"/>
  <c r="KO51" i="4"/>
  <c r="LE76" i="4"/>
  <c r="FX51" i="4"/>
  <c r="KO30" i="4"/>
  <c r="BG51" i="4"/>
  <c r="FE51" i="4"/>
  <c r="JV30" i="4"/>
  <c r="HA76" i="4"/>
  <c r="AN51" i="4"/>
  <c r="FE30" i="4"/>
  <c r="KP76" i="4"/>
  <c r="AN30" i="4"/>
  <c r="AG76" i="4"/>
  <c r="JV51" i="4"/>
  <c r="KA76" i="4"/>
  <c r="EL51" i="4"/>
  <c r="JC30" i="4"/>
  <c r="R76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<sst xmlns="http://schemas.openxmlformats.org/spreadsheetml/2006/main" count="278" uniqueCount="132">
  <si>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</si>
  <si>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</si>
  <si>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</si>
  <si>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</si>
  <si>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</si>
  <si>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</si>
  <si>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</si>
  <si>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</si>
  <si>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</si>
  <si>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</si>
  <si>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</si>
  <si>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</si>
  <si>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</si>
  <si>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</si>
  <si>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</si>
  <si>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</si>
  <si>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</si>
  <si>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</si>
  <si>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</si>
  <si>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</si>
  <si>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</si>
  <si>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</si>
  <si>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</si>
  <si>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</si>
  <si>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</si>
  <si>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</si>
  <si>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</si>
  <si>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</si>
  <si>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</si>
  <si>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</si>
  <si>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</si>
  <si>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</si>
  <si>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</si>
  <si>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</si>
  <si>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</si>
  <si>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</si>
  <si>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</si>
  <si>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</si>
  <si>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</si>
  <si>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</si>
  <si>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</si>
  <si>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</si>
  <si>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</si>
  <si>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</si>
  <si>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</si>
  <si>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</si>
  <si>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</si>
  <si>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</si>
  <si>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</si>
  <si>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</si>
  <si>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</si>
  <si>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</si>
  <si>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</si>
  <si>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</si>
  <si>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</si>
  <si>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</si>
  <si>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</si>
  <si>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</si>
  <si>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</si>
  <si>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</si>
  <si>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</si>
  <si>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</si>
  <si>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</si>
  <si>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</si>
  <si>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</si>
  <si>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</si>
  <si>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</si>
  <si>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</si>
  <si>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</si>
  <si>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</si>
  <si>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</si>
  <si>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</si>
  <si>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</si>
  <si>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</si>
  <si>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</si>
  <si>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</si>
  <si>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</si>
  <si>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</si>
  <si>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</si>
  <si>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</si>
  <si>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</si>
  <si>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</si>
  <si>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</si>
  <si>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</si>
  <si>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</si>
  <si>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</si>
  <si>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</si>
  <si>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</si>
  <si>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</si>
  <si>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</si>
  <si>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</si>
  <si>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</si>
  <si>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</si>
  <si>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</si>
  <si>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</si>
  <si>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</si>
  <si>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</si>
  <si>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</si>
  <si>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</si>
  <si>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</si>
  <si>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</si>
  <si>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</si>
  <si>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</si>
  <si>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</si>
  <si>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</si>
  <si>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</si>
  <si>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</si>
  <si>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</si>
  <si>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</si>
  <si>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</si>
  <si>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</si>
  <si>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東観音町駐車場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</si>
  <si>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</si>
  <si>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</si>
  <si>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</si>
  <si>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</si>
  <si>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</si>
  <si>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</si>
  <si>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</si>
  <si>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</si>
  <si>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</si>
  <si>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</si>
  <si>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</si>
  <si>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</si>
  <si>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</si>
  <si>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</si>
  <si>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</si>
  <si>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</si>
  <si>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類似施設平均値を大幅に下回っており、赤字で推移しています。
②他会計補助金比率
　他会計からの補助金はありません。
③駐車台数一台当たりの他会計補助金額
　他会計からの補助金はありません。
④売上高GOP比率
　類似施設平均値を大幅に下回っており、営業総利益を確保できていません。
⑤EBITDA
　類似施設平均値を大幅に下回っており、収益性を確保できていません。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28" eb="30">
      <t>アカジ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シタマワ</t>
    </rPh>
    <rPh sb="134" eb="139">
      <t>エイギョウソウリエキ</t>
    </rPh>
    <rPh sb="140" eb="142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8" eb="180">
      <t>シュウエキ</t>
    </rPh>
    <rPh sb="180" eb="181">
      <t>セイ</t>
    </rPh>
    <rPh sb="182" eb="184">
      <t>カクホ</t>
    </rPh>
    <phoneticPr fontId="15"/>
  </si>
  <si>
    <t>⑪稼働率
　類似施設平均値を下回っています。今後も同程度の稼働率が見込まれます。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</si>
  <si>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収益性、稼働率共に類似施設平均値を大幅に下回っています。
　引き続き利用促進策を検討し、利用者の声を反映させながら運営を推進していきます。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2">
      <t>ヒ</t>
    </rPh>
    <rPh sb="33" eb="34">
      <t>ツヅ</t>
    </rPh>
    <rPh sb="35" eb="39">
      <t>リヨウソクシン</t>
    </rPh>
    <rPh sb="39" eb="40">
      <t>サク</t>
    </rPh>
    <rPh sb="41" eb="43">
      <t>ケントウ</t>
    </rPh>
    <rPh sb="45" eb="48">
      <t>リヨウシャ</t>
    </rPh>
    <rPh sb="49" eb="50">
      <t>コエ</t>
    </rPh>
    <rPh sb="51" eb="53">
      <t>ハンエイ</t>
    </rPh>
    <rPh sb="58" eb="60">
      <t>ウンエイ</t>
    </rPh>
    <rPh sb="61" eb="63">
      <t>スイシン</t>
    </rPh>
    <phoneticPr fontId="15"/>
  </si>
  <si>
    <t>⑦敷地の地価
　道路上に設置しています。
⑧設備投資見込額
　今後、老朽化した機器の取替工事のため設備投資を行う見込みです。
⑩企業債残高対料金収入比率
　企業債残高はありません。</t>
    <rPh sb="1" eb="3">
      <t>シキチ</t>
    </rPh>
    <rPh sb="4" eb="6">
      <t>チカ</t>
    </rPh>
    <rPh sb="8" eb="10">
      <t>ドウロ</t>
    </rPh>
    <rPh sb="10" eb="11">
      <t>ウエ</t>
    </rPh>
    <rPh sb="12" eb="14">
      <t>セッチ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</si>
</sst>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63.8</c:v>
                </c:pt>
                <c:pt idx="1">
                  <c:v>61.6</c:v>
                </c:pt>
                <c:pt idx="2">
                  <c:v>53.5</c:v>
                </c:pt>
                <c:pt idx="3">
                  <c:v>75.3</c:v>
                </c:pt>
                <c:pt idx="4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5-41B8-BB92-A85961E7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5-41B8-BB92-A85961E7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1-45F0-BA23-351FBA3AA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1-45F0-BA23-351FBA3AA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D0A-4415-8250-D7FF1382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A-4415-8250-D7FF1382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9B1-430A-86A8-EE82FCB34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1-430A-86A8-EE82FCB34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E-4F6C-9646-92C472E7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E-4F6C-9646-92C472E7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1-4C5E-87C1-653C23D5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1-4C5E-87C1-653C23D5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119.4</c:v>
                </c:pt>
                <c:pt idx="1">
                  <c:v>111.1</c:v>
                </c:pt>
                <c:pt idx="2">
                  <c:v>91.7</c:v>
                </c:pt>
                <c:pt idx="3">
                  <c:v>97.2</c:v>
                </c:pt>
                <c:pt idx="4">
                  <c:v>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C-4D12-AA42-F0EBB5BD4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C-4D12-AA42-F0EBB5BD4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-56.6</c:v>
                </c:pt>
                <c:pt idx="1">
                  <c:v>-62.5</c:v>
                </c:pt>
                <c:pt idx="2">
                  <c:v>-87.1</c:v>
                </c:pt>
                <c:pt idx="3">
                  <c:v>-32.700000000000003</c:v>
                </c:pt>
                <c:pt idx="4">
                  <c:v>-35.5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3-43B9-B2F7-A8522833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3-43B9-B2F7-A8522833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-2274</c:v>
                </c:pt>
                <c:pt idx="1">
                  <c:v>-2294</c:v>
                </c:pt>
                <c:pt idx="2">
                  <c:v>-2597</c:v>
                </c:pt>
                <c:pt idx="3">
                  <c:v>-1196</c:v>
                </c:pt>
                <c:pt idx="4">
                  <c:v>-1369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7-42B0-B8D8-7AB7E534B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7-42B0-B8D8-7AB7E534B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19" zoomScaleNormal="100" zoomScaleSheetLayoutView="70" workbookViewId="0">
      <selection activeCell="MB36" sqref="MB36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広島県広島市　東観音町駐車場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504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118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36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36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63.8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61.6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53.5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75.3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73.8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119.4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111.1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91.7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97.2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91.7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465.2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1736.5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3200.8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274.39999999999998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972.8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9.6999999999999993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1.3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4.8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3.3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159.69999999999999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128.5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138.1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152.4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-56.6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-62.5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-87.1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-32.700000000000003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-35.5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-2274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-2294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-2597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-1196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-1369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33.700000000000003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-56.4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16.899999999999999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26.4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61800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51.7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764.6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72.599999999999994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50.4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YF+ycRWhGXc8oDvPplv3ku92wHV66hHvxzCv1Dktxvu3ACqWWjxsIYjWOi8yeRtrURjCY+ddCpeeZ7G+HDVd7Q==" saltValue="2ySHmd89zssk/3xndnYfV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90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89</v>
      </c>
      <c r="AW5" s="47" t="s">
        <v>101</v>
      </c>
      <c r="AX5" s="47" t="s">
        <v>91</v>
      </c>
      <c r="AY5" s="47" t="s">
        <v>102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89</v>
      </c>
      <c r="BH5" s="47" t="s">
        <v>90</v>
      </c>
      <c r="BI5" s="47" t="s">
        <v>103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104</v>
      </c>
      <c r="BR5" s="47" t="s">
        <v>105</v>
      </c>
      <c r="BS5" s="47" t="s">
        <v>101</v>
      </c>
      <c r="BT5" s="47" t="s">
        <v>91</v>
      </c>
      <c r="BU5" s="47" t="s">
        <v>102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101</v>
      </c>
      <c r="CE5" s="47" t="s">
        <v>91</v>
      </c>
      <c r="CF5" s="47" t="s">
        <v>102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90</v>
      </c>
      <c r="CR5" s="47" t="s">
        <v>103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89</v>
      </c>
      <c r="DB5" s="47" t="s">
        <v>101</v>
      </c>
      <c r="DC5" s="47" t="s">
        <v>91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89</v>
      </c>
      <c r="DM5" s="47" t="s">
        <v>101</v>
      </c>
      <c r="DN5" s="47" t="s">
        <v>91</v>
      </c>
      <c r="DO5" s="47" t="s">
        <v>102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106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20</v>
      </c>
      <c r="H6" s="48" t="str">
        <f>SUBSTITUTE(H8,"　","")</f>
        <v>広島県広島市</v>
      </c>
      <c r="I6" s="48" t="str">
        <f t="shared" si="1"/>
        <v>東観音町駐車場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36</v>
      </c>
      <c r="S6" s="50" t="str">
        <f t="shared" si="1"/>
        <v>公共施設</v>
      </c>
      <c r="T6" s="50" t="str">
        <f t="shared" si="1"/>
        <v>無</v>
      </c>
      <c r="U6" s="51">
        <f t="shared" si="1"/>
        <v>504</v>
      </c>
      <c r="V6" s="51">
        <f t="shared" si="1"/>
        <v>36</v>
      </c>
      <c r="W6" s="51">
        <f t="shared" si="1"/>
        <v>200</v>
      </c>
      <c r="X6" s="50" t="str">
        <f t="shared" si="1"/>
        <v>利用料金制</v>
      </c>
      <c r="Y6" s="52">
        <f>IF(Y8="-",NA(),Y8)</f>
        <v>63.8</v>
      </c>
      <c r="Z6" s="52">
        <f t="shared" ref="Z6:AH6" si="2">IF(Z8="-",NA(),Z8)</f>
        <v>61.6</v>
      </c>
      <c r="AA6" s="52">
        <f t="shared" si="2"/>
        <v>53.5</v>
      </c>
      <c r="AB6" s="52">
        <f t="shared" si="2"/>
        <v>75.3</v>
      </c>
      <c r="AC6" s="52">
        <f t="shared" si="2"/>
        <v>73.8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-56.6</v>
      </c>
      <c r="BG6" s="52">
        <f t="shared" ref="BG6:BO6" si="5">IF(BG8="-",NA(),BG8)</f>
        <v>-62.5</v>
      </c>
      <c r="BH6" s="52">
        <f t="shared" si="5"/>
        <v>-87.1</v>
      </c>
      <c r="BI6" s="52">
        <f t="shared" si="5"/>
        <v>-32.700000000000003</v>
      </c>
      <c r="BJ6" s="52">
        <f t="shared" si="5"/>
        <v>-35.5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-2274</v>
      </c>
      <c r="BR6" s="53">
        <f t="shared" ref="BR6:BZ6" si="6">IF(BR8="-",NA(),BR8)</f>
        <v>-2294</v>
      </c>
      <c r="BS6" s="53">
        <f t="shared" si="6"/>
        <v>-2597</v>
      </c>
      <c r="BT6" s="53">
        <f t="shared" si="6"/>
        <v>-1196</v>
      </c>
      <c r="BU6" s="53">
        <f t="shared" si="6"/>
        <v>-1369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107</v>
      </c>
      <c r="CM6" s="51">
        <f t="shared" ref="CM6:CN6" si="7">CM8</f>
        <v>0</v>
      </c>
      <c r="CN6" s="51">
        <f t="shared" si="7"/>
        <v>61800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119.4</v>
      </c>
      <c r="DL6" s="52">
        <f t="shared" ref="DL6:DT6" si="9">IF(DL8="-",NA(),DL8)</f>
        <v>111.1</v>
      </c>
      <c r="DM6" s="52">
        <f t="shared" si="9"/>
        <v>91.7</v>
      </c>
      <c r="DN6" s="52">
        <f t="shared" si="9"/>
        <v>97.2</v>
      </c>
      <c r="DO6" s="52">
        <f t="shared" si="9"/>
        <v>91.7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108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20</v>
      </c>
      <c r="H7" s="48" t="str">
        <f t="shared" si="10"/>
        <v>広島県　広島市</v>
      </c>
      <c r="I7" s="48" t="str">
        <f t="shared" si="10"/>
        <v>東観音町駐車場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36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504</v>
      </c>
      <c r="V7" s="51">
        <f t="shared" si="10"/>
        <v>36</v>
      </c>
      <c r="W7" s="51">
        <f t="shared" si="10"/>
        <v>200</v>
      </c>
      <c r="X7" s="50" t="str">
        <f t="shared" si="10"/>
        <v>利用料金制</v>
      </c>
      <c r="Y7" s="52">
        <f>Y8</f>
        <v>63.8</v>
      </c>
      <c r="Z7" s="52">
        <f t="shared" ref="Z7:AH7" si="11">Z8</f>
        <v>61.6</v>
      </c>
      <c r="AA7" s="52">
        <f t="shared" si="11"/>
        <v>53.5</v>
      </c>
      <c r="AB7" s="52">
        <f t="shared" si="11"/>
        <v>75.3</v>
      </c>
      <c r="AC7" s="52">
        <f t="shared" si="11"/>
        <v>73.8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-56.6</v>
      </c>
      <c r="BG7" s="52">
        <f t="shared" ref="BG7:BO7" si="14">BG8</f>
        <v>-62.5</v>
      </c>
      <c r="BH7" s="52">
        <f t="shared" si="14"/>
        <v>-87.1</v>
      </c>
      <c r="BI7" s="52">
        <f t="shared" si="14"/>
        <v>-32.700000000000003</v>
      </c>
      <c r="BJ7" s="52">
        <f t="shared" si="14"/>
        <v>-35.5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-2274</v>
      </c>
      <c r="BR7" s="53">
        <f t="shared" ref="BR7:BZ7" si="15">BR8</f>
        <v>-2294</v>
      </c>
      <c r="BS7" s="53">
        <f t="shared" si="15"/>
        <v>-2597</v>
      </c>
      <c r="BT7" s="53">
        <f t="shared" si="15"/>
        <v>-1196</v>
      </c>
      <c r="BU7" s="53">
        <f t="shared" si="15"/>
        <v>-1369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109</v>
      </c>
      <c r="CC7" s="52" t="s">
        <v>109</v>
      </c>
      <c r="CD7" s="52" t="s">
        <v>109</v>
      </c>
      <c r="CE7" s="52" t="s">
        <v>109</v>
      </c>
      <c r="CF7" s="52" t="s">
        <v>109</v>
      </c>
      <c r="CG7" s="52" t="s">
        <v>109</v>
      </c>
      <c r="CH7" s="52" t="s">
        <v>109</v>
      </c>
      <c r="CI7" s="52" t="s">
        <v>109</v>
      </c>
      <c r="CJ7" s="52" t="s">
        <v>109</v>
      </c>
      <c r="CK7" s="52" t="s">
        <v>107</v>
      </c>
      <c r="CL7" s="49"/>
      <c r="CM7" s="51">
        <f>CM8</f>
        <v>0</v>
      </c>
      <c r="CN7" s="51">
        <f>CN8</f>
        <v>61800</v>
      </c>
      <c r="CO7" s="52" t="s">
        <v>109</v>
      </c>
      <c r="CP7" s="52" t="s">
        <v>109</v>
      </c>
      <c r="CQ7" s="52" t="s">
        <v>109</v>
      </c>
      <c r="CR7" s="52" t="s">
        <v>109</v>
      </c>
      <c r="CS7" s="52" t="s">
        <v>109</v>
      </c>
      <c r="CT7" s="52" t="s">
        <v>109</v>
      </c>
      <c r="CU7" s="52" t="s">
        <v>109</v>
      </c>
      <c r="CV7" s="52" t="s">
        <v>109</v>
      </c>
      <c r="CW7" s="52" t="s">
        <v>109</v>
      </c>
      <c r="CX7" s="52" t="s">
        <v>107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119.4</v>
      </c>
      <c r="DL7" s="52">
        <f t="shared" ref="DL7:DT7" si="17">DL8</f>
        <v>111.1</v>
      </c>
      <c r="DM7" s="52">
        <f t="shared" si="17"/>
        <v>91.7</v>
      </c>
      <c r="DN7" s="52">
        <f t="shared" si="17"/>
        <v>97.2</v>
      </c>
      <c r="DO7" s="52">
        <f t="shared" si="17"/>
        <v>91.7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20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36</v>
      </c>
      <c r="S8" s="57" t="s">
        <v>120</v>
      </c>
      <c r="T8" s="57" t="s">
        <v>121</v>
      </c>
      <c r="U8" s="58">
        <v>504</v>
      </c>
      <c r="V8" s="58">
        <v>36</v>
      </c>
      <c r="W8" s="58">
        <v>200</v>
      </c>
      <c r="X8" s="57" t="s">
        <v>122</v>
      </c>
      <c r="Y8" s="59">
        <v>63.8</v>
      </c>
      <c r="Z8" s="59">
        <v>61.6</v>
      </c>
      <c r="AA8" s="59">
        <v>53.5</v>
      </c>
      <c r="AB8" s="59">
        <v>75.3</v>
      </c>
      <c r="AC8" s="59">
        <v>73.8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-56.6</v>
      </c>
      <c r="BG8" s="59">
        <v>-62.5</v>
      </c>
      <c r="BH8" s="59">
        <v>-87.1</v>
      </c>
      <c r="BI8" s="59">
        <v>-32.700000000000003</v>
      </c>
      <c r="BJ8" s="59">
        <v>-35.5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-2274</v>
      </c>
      <c r="BR8" s="60">
        <v>-2294</v>
      </c>
      <c r="BS8" s="60">
        <v>-2597</v>
      </c>
      <c r="BT8" s="61">
        <v>-1196</v>
      </c>
      <c r="BU8" s="61">
        <v>-1369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0</v>
      </c>
      <c r="CN8" s="58">
        <v>61800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119.4</v>
      </c>
      <c r="DL8" s="59">
        <v>111.1</v>
      </c>
      <c r="DM8" s="59">
        <v>91.7</v>
      </c>
      <c r="DN8" s="59">
        <v>97.2</v>
      </c>
      <c r="DO8" s="59">
        <v>91.7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2024-02-01T07:49:37Z</cp:lastPrinted>
  <dcterms:created xsi:type="dcterms:W3CDTF">2024-01-11T00:14:11Z</dcterms:created>
  <dcterms:modified xsi:type="dcterms:W3CDTF">2024-02-01T07:49:51Z</dcterms:modified>
  <cp:category/>
</cp:coreProperties>
</file>