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5\99_公営企業関係\照会回答\[0202][0201]公営企業に係る経営比較分析表（令和４年度決算）の分析等について（依頼）\02 回答\経営分析比較表\"/>
    </mc:Choice>
  </mc:AlternateContent>
  <workbookProtection workbookAlgorithmName="SHA-512" workbookHashValue="bcL5MKaggmuDS67d62pZGrwF44FoAvH84QuzVdl3dlgR1C2bJRTxARerIwbI57WZVOnHQy1TYIvAQUIVX8wQEg==" workbookSaltValue="/c0Lr7AlE94ClV3nYWlaEQ==" workbookSpinCount="100000" lockStructure="1"/>
  <bookViews>
    <workbookView xWindow="0" yWindow="0" windowWidth="23040" windowHeight="916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G30" i="4" l="1"/>
  <c r="FX51" i="4"/>
  <c r="HP76" i="4"/>
  <c r="AV76" i="4"/>
  <c r="KO51" i="4"/>
  <c r="KO30" i="4"/>
  <c r="BG51" i="4"/>
  <c r="LE76" i="4"/>
  <c r="FX30" i="4"/>
  <c r="BK76" i="4"/>
  <c r="LH51" i="4"/>
  <c r="GQ30" i="4"/>
  <c r="BZ30" i="4"/>
  <c r="LT76" i="4"/>
  <c r="GQ51" i="4"/>
  <c r="LH30" i="4"/>
  <c r="IE76" i="4"/>
  <c r="BZ51" i="4"/>
  <c r="HA76" i="4"/>
  <c r="AN51" i="4"/>
  <c r="FE30" i="4"/>
  <c r="FE51" i="4"/>
  <c r="AN30" i="4"/>
  <c r="JV30" i="4"/>
  <c r="AG76" i="4"/>
  <c r="JV51" i="4"/>
  <c r="KP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<sst xmlns="http://schemas.openxmlformats.org/spreadsheetml/2006/main" count="278" uniqueCount="135">
  <si>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</si>
  <si>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</si>
  <si>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</si>
  <si>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</si>
  <si>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</si>
  <si>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</si>
  <si>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</si>
  <si>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</si>
  <si>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</si>
  <si>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</si>
  <si>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</si>
  <si>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</si>
  <si>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</si>
  <si>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</si>
  <si>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</si>
  <si>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</si>
  <si>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</si>
  <si>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</si>
  <si>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</si>
  <si>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</si>
  <si>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</si>
  <si>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</si>
  <si>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</si>
  <si>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</si>
  <si>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</si>
  <si>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</si>
  <si>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</si>
  <si>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</si>
  <si>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</si>
  <si>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</si>
  <si>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</si>
  <si>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</si>
  <si>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</si>
  <si>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</si>
  <si>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</si>
  <si>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</si>
  <si>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</si>
  <si>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</si>
  <si>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</si>
  <si>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</si>
  <si>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</si>
  <si>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</si>
  <si>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</si>
  <si>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</si>
  <si>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</si>
  <si>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</si>
  <si>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</si>
  <si>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</si>
  <si>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</si>
  <si>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</si>
  <si>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</si>
  <si>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</si>
  <si>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</si>
  <si>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</si>
  <si>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</si>
  <si>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</si>
  <si>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</si>
  <si>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</si>
  <si>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</si>
  <si>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</si>
  <si>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</si>
  <si>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</si>
  <si>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</si>
  <si>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</si>
  <si>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</si>
  <si>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</si>
  <si>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</si>
  <si>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</si>
  <si>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</si>
  <si>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</si>
  <si>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</si>
  <si>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</si>
  <si>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</si>
  <si>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</si>
  <si>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</si>
  <si>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</si>
  <si>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</si>
  <si>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</si>
  <si>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</si>
  <si>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</si>
  <si>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</si>
  <si>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</si>
  <si>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</si>
  <si>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</si>
  <si>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</si>
  <si>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</si>
  <si>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</si>
  <si>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</si>
  <si>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</si>
  <si>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</si>
  <si>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</si>
  <si>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</si>
  <si>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</si>
  <si>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</si>
  <si>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</si>
  <si>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</si>
  <si>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</si>
  <si>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</si>
  <si>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</si>
  <si>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</si>
  <si>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</si>
  <si>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</si>
  <si>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</si>
  <si>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</si>
  <si>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</si>
  <si>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</si>
  <si>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</si>
  <si>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</si>
  <si>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</si>
  <si>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</si>
  <si>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</si>
  <si>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</si>
  <si>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</si>
  <si>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</si>
  <si>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福島町駐車場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</si>
  <si>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</si>
  <si>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</si>
  <si>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</si>
  <si>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</si>
  <si>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</si>
  <si>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</si>
  <si>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</si>
  <si>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</si>
  <si>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</si>
  <si>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</si>
  <si>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</si>
  <si>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</si>
  <si>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</si>
  <si>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</si>
  <si>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</si>
  <si>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</si>
  <si>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</si>
  <si>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⑦敷地の地価
　道路上に設置しています。
⑧設備投資見込額
　今後、老朽化した機器の取替工事のため設備投資を行う見込みです。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</si>
  <si>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類似施設平均値を大幅に上回っています。今後も高い程度の稼働率が見込まれます。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ウワマワ</t>
    </rPh>
    <rPh sb="25" eb="27">
      <t>コンゴ</t>
    </rPh>
    <rPh sb="28" eb="29">
      <t>タカ</t>
    </rPh>
    <rPh sb="30" eb="32">
      <t>テイド</t>
    </rPh>
    <rPh sb="33" eb="35">
      <t>カドウ</t>
    </rPh>
    <rPh sb="35" eb="36">
      <t>リツ</t>
    </rPh>
    <rPh sb="37" eb="39">
      <t>ミコ</t>
    </rPh>
    <phoneticPr fontId="1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</si>
  <si>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類似施設平均値を下回っているものの、高い収益性を確保しています。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オオハバ</t>
    </rPh>
    <rPh sb="130" eb="132">
      <t>ウワマワ</t>
    </rPh>
    <rPh sb="137" eb="138">
      <t>タカ</t>
    </rPh>
    <rPh sb="139" eb="141">
      <t>エイギョウ</t>
    </rPh>
    <rPh sb="141" eb="144">
      <t>ソウリエキ</t>
    </rPh>
    <rPh sb="145" eb="147">
      <t>カクホ</t>
    </rPh>
    <rPh sb="163" eb="165">
      <t>ルイジ</t>
    </rPh>
    <rPh sb="165" eb="167">
      <t>シセツ</t>
    </rPh>
    <rPh sb="167" eb="170">
      <t>ヘイキンチ</t>
    </rPh>
    <rPh sb="171" eb="173">
      <t>シタマワ</t>
    </rPh>
    <rPh sb="181" eb="182">
      <t>タカ</t>
    </rPh>
    <rPh sb="183" eb="186">
      <t>シュウエキセイ</t>
    </rPh>
    <rPh sb="187" eb="189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</si>
</sst>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203.7</c:v>
                </c:pt>
                <c:pt idx="1">
                  <c:v>220.7</c:v>
                </c:pt>
                <c:pt idx="2">
                  <c:v>226.6</c:v>
                </c:pt>
                <c:pt idx="3">
                  <c:v>259.10000000000002</c:v>
                </c:pt>
                <c:pt idx="4">
                  <c:v>221.3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8-4E03-AE3E-DC3FA7F8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8-4E03-AE3E-DC3FA7F8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B-40DF-A6EC-63A22B6F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B-40DF-A6EC-63A22B6F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57-4425-B48F-0E53AC572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7-4425-B48F-0E53AC572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06E-4026-B390-9CF0036E2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E-4026-B390-9CF0036E2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1-411A-A1B2-BFA8133F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1-411A-A1B2-BFA8133F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D-4D07-BAAC-4D90C7BD5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D-4D07-BAAC-4D90C7BD5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238.1</c:v>
                </c:pt>
                <c:pt idx="1">
                  <c:v>252.4</c:v>
                </c:pt>
                <c:pt idx="2">
                  <c:v>285.7</c:v>
                </c:pt>
                <c:pt idx="3">
                  <c:v>276.2</c:v>
                </c:pt>
                <c:pt idx="4">
                  <c:v>223.8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4-4592-B235-1FD44A97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4-4592-B235-1FD44A97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50.9</c:v>
                </c:pt>
                <c:pt idx="1">
                  <c:v>54.7</c:v>
                </c:pt>
                <c:pt idx="2">
                  <c:v>55.9</c:v>
                </c:pt>
                <c:pt idx="3">
                  <c:v>61.4</c:v>
                </c:pt>
                <c:pt idx="4">
                  <c:v>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7-47FF-864B-29922E2B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7-47FF-864B-29922E2B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3804</c:v>
                </c:pt>
                <c:pt idx="1">
                  <c:v>4202</c:v>
                </c:pt>
                <c:pt idx="2">
                  <c:v>4122</c:v>
                </c:pt>
                <c:pt idx="3">
                  <c:v>4504</c:v>
                </c:pt>
                <c:pt idx="4">
                  <c:v>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4-494E-B3FD-3B0139ED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4-494E-B3FD-3B0139ED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B4" zoomScaleNormal="100" zoomScaleSheetLayoutView="70" workbookViewId="0">
      <selection activeCell="ND32" sqref="ND32:NR47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福島町駐車場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304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21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203.7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220.7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226.6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259.10000000000002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221.3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238.1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252.4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285.7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276.2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223.8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50.9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54.7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55.9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61.4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54.8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3804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4202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4122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4504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3697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254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6tcs5lPbgA2RITPhJok+/zNFillk1pTC2d6pNNBStXe91Ibfuf6O7vwGQBr5uOFMhMK0+EgbFta02xGZgGl/Q==" saltValue="XJ/4CWZUDuXFYebQjuQrD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104</v>
      </c>
      <c r="AW5" s="47" t="s">
        <v>101</v>
      </c>
      <c r="AX5" s="47" t="s">
        <v>105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101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104</v>
      </c>
      <c r="BS5" s="47" t="s">
        <v>91</v>
      </c>
      <c r="BT5" s="47" t="s">
        <v>92</v>
      </c>
      <c r="BU5" s="47" t="s">
        <v>103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104</v>
      </c>
      <c r="CD5" s="47" t="s">
        <v>106</v>
      </c>
      <c r="CE5" s="47" t="s">
        <v>102</v>
      </c>
      <c r="CF5" s="47" t="s">
        <v>107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104</v>
      </c>
      <c r="CQ5" s="47" t="s">
        <v>91</v>
      </c>
      <c r="CR5" s="47" t="s">
        <v>92</v>
      </c>
      <c r="CS5" s="47" t="s">
        <v>103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90</v>
      </c>
      <c r="DB5" s="47" t="s">
        <v>91</v>
      </c>
      <c r="DC5" s="47" t="s">
        <v>102</v>
      </c>
      <c r="DD5" s="47" t="s">
        <v>107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101</v>
      </c>
      <c r="DN5" s="47" t="s">
        <v>92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108</v>
      </c>
      <c r="B6" s="48">
        <f>B8</f>
        <v>2022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22</v>
      </c>
      <c r="H6" s="48" t="str">
        <f>SUBSTITUTE(H8,"　","")</f>
        <v>広島県広島市</v>
      </c>
      <c r="I6" s="48" t="str">
        <f t="shared" si="1"/>
        <v>福島町駐車場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29</v>
      </c>
      <c r="S6" s="50" t="str">
        <f t="shared" si="1"/>
        <v>公共施設</v>
      </c>
      <c r="T6" s="50" t="str">
        <f t="shared" si="1"/>
        <v>無</v>
      </c>
      <c r="U6" s="51">
        <f t="shared" si="1"/>
        <v>304</v>
      </c>
      <c r="V6" s="51">
        <f t="shared" si="1"/>
        <v>21</v>
      </c>
      <c r="W6" s="51">
        <f t="shared" si="1"/>
        <v>300</v>
      </c>
      <c r="X6" s="50" t="str">
        <f t="shared" si="1"/>
        <v>利用料金制</v>
      </c>
      <c r="Y6" s="52">
        <f>IF(Y8="-",NA(),Y8)</f>
        <v>203.7</v>
      </c>
      <c r="Z6" s="52">
        <f t="shared" ref="Z6:AH6" si="2">IF(Z8="-",NA(),Z8)</f>
        <v>220.7</v>
      </c>
      <c r="AA6" s="52">
        <f t="shared" si="2"/>
        <v>226.6</v>
      </c>
      <c r="AB6" s="52">
        <f t="shared" si="2"/>
        <v>259.10000000000002</v>
      </c>
      <c r="AC6" s="52">
        <f t="shared" si="2"/>
        <v>221.3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50.9</v>
      </c>
      <c r="BG6" s="52">
        <f t="shared" ref="BG6:BO6" si="5">IF(BG8="-",NA(),BG8)</f>
        <v>54.7</v>
      </c>
      <c r="BH6" s="52">
        <f t="shared" si="5"/>
        <v>55.9</v>
      </c>
      <c r="BI6" s="52">
        <f t="shared" si="5"/>
        <v>61.4</v>
      </c>
      <c r="BJ6" s="52">
        <f t="shared" si="5"/>
        <v>54.8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3804</v>
      </c>
      <c r="BR6" s="53">
        <f t="shared" ref="BR6:BZ6" si="6">IF(BR8="-",NA(),BR8)</f>
        <v>4202</v>
      </c>
      <c r="BS6" s="53">
        <f t="shared" si="6"/>
        <v>4122</v>
      </c>
      <c r="BT6" s="53">
        <f t="shared" si="6"/>
        <v>4504</v>
      </c>
      <c r="BU6" s="53">
        <f t="shared" si="6"/>
        <v>3697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254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238.1</v>
      </c>
      <c r="DL6" s="52">
        <f t="shared" ref="DL6:DT6" si="9">IF(DL8="-",NA(),DL8)</f>
        <v>252.4</v>
      </c>
      <c r="DM6" s="52">
        <f t="shared" si="9"/>
        <v>285.7</v>
      </c>
      <c r="DN6" s="52">
        <f t="shared" si="9"/>
        <v>276.2</v>
      </c>
      <c r="DO6" s="52">
        <f t="shared" si="9"/>
        <v>223.8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110</v>
      </c>
      <c r="B7" s="48">
        <f t="shared" ref="B7:X7" si="10">B8</f>
        <v>2022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22</v>
      </c>
      <c r="H7" s="48" t="str">
        <f t="shared" si="10"/>
        <v>広島県　広島市</v>
      </c>
      <c r="I7" s="48" t="str">
        <f t="shared" si="10"/>
        <v>福島町駐車場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29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304</v>
      </c>
      <c r="V7" s="51">
        <f t="shared" si="10"/>
        <v>21</v>
      </c>
      <c r="W7" s="51">
        <f t="shared" si="10"/>
        <v>300</v>
      </c>
      <c r="X7" s="50" t="str">
        <f t="shared" si="10"/>
        <v>利用料金制</v>
      </c>
      <c r="Y7" s="52">
        <f>Y8</f>
        <v>203.7</v>
      </c>
      <c r="Z7" s="52">
        <f t="shared" ref="Z7:AH7" si="11">Z8</f>
        <v>220.7</v>
      </c>
      <c r="AA7" s="52">
        <f t="shared" si="11"/>
        <v>226.6</v>
      </c>
      <c r="AB7" s="52">
        <f t="shared" si="11"/>
        <v>259.10000000000002</v>
      </c>
      <c r="AC7" s="52">
        <f t="shared" si="11"/>
        <v>221.3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50.9</v>
      </c>
      <c r="BG7" s="52">
        <f t="shared" ref="BG7:BO7" si="14">BG8</f>
        <v>54.7</v>
      </c>
      <c r="BH7" s="52">
        <f t="shared" si="14"/>
        <v>55.9</v>
      </c>
      <c r="BI7" s="52">
        <f t="shared" si="14"/>
        <v>61.4</v>
      </c>
      <c r="BJ7" s="52">
        <f t="shared" si="14"/>
        <v>54.8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3804</v>
      </c>
      <c r="BR7" s="53">
        <f t="shared" ref="BR7:BZ7" si="15">BR8</f>
        <v>4202</v>
      </c>
      <c r="BS7" s="53">
        <f t="shared" si="15"/>
        <v>4122</v>
      </c>
      <c r="BT7" s="53">
        <f t="shared" si="15"/>
        <v>4504</v>
      </c>
      <c r="BU7" s="53">
        <f t="shared" si="15"/>
        <v>3697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112</v>
      </c>
      <c r="CL7" s="49"/>
      <c r="CM7" s="51">
        <f>CM8</f>
        <v>0</v>
      </c>
      <c r="CN7" s="51">
        <f>CN8</f>
        <v>254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238.1</v>
      </c>
      <c r="DL7" s="52">
        <f t="shared" ref="DL7:DT7" si="17">DL8</f>
        <v>252.4</v>
      </c>
      <c r="DM7" s="52">
        <f t="shared" si="17"/>
        <v>285.7</v>
      </c>
      <c r="DN7" s="52">
        <f t="shared" si="17"/>
        <v>276.2</v>
      </c>
      <c r="DO7" s="52">
        <f t="shared" si="17"/>
        <v>223.8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341002</v>
      </c>
      <c r="D8" s="55">
        <v>47</v>
      </c>
      <c r="E8" s="55">
        <v>14</v>
      </c>
      <c r="F8" s="55">
        <v>0</v>
      </c>
      <c r="G8" s="55">
        <v>22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29</v>
      </c>
      <c r="S8" s="57" t="s">
        <v>123</v>
      </c>
      <c r="T8" s="57" t="s">
        <v>124</v>
      </c>
      <c r="U8" s="58">
        <v>304</v>
      </c>
      <c r="V8" s="58">
        <v>21</v>
      </c>
      <c r="W8" s="58">
        <v>300</v>
      </c>
      <c r="X8" s="57" t="s">
        <v>125</v>
      </c>
      <c r="Y8" s="59">
        <v>203.7</v>
      </c>
      <c r="Z8" s="59">
        <v>220.7</v>
      </c>
      <c r="AA8" s="59">
        <v>226.6</v>
      </c>
      <c r="AB8" s="59">
        <v>259.10000000000002</v>
      </c>
      <c r="AC8" s="59">
        <v>221.3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50.9</v>
      </c>
      <c r="BG8" s="59">
        <v>54.7</v>
      </c>
      <c r="BH8" s="59">
        <v>55.9</v>
      </c>
      <c r="BI8" s="59">
        <v>61.4</v>
      </c>
      <c r="BJ8" s="59">
        <v>54.8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3804</v>
      </c>
      <c r="BR8" s="60">
        <v>4202</v>
      </c>
      <c r="BS8" s="60">
        <v>4122</v>
      </c>
      <c r="BT8" s="61">
        <v>4504</v>
      </c>
      <c r="BU8" s="61">
        <v>3697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254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238.1</v>
      </c>
      <c r="DL8" s="59">
        <v>252.4</v>
      </c>
      <c r="DM8" s="59">
        <v>285.7</v>
      </c>
      <c r="DN8" s="59">
        <v>276.2</v>
      </c>
      <c r="DO8" s="59">
        <v>223.8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2024-02-01T08:19:08Z</cp:lastPrinted>
  <dcterms:created xsi:type="dcterms:W3CDTF">2024-01-11T00:14:13Z</dcterms:created>
  <dcterms:modified xsi:type="dcterms:W3CDTF">2024-02-01T08:19:13Z</dcterms:modified>
  <cp:category/>
</cp:coreProperties>
</file>