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5\99_公営企業関係\照会回答\[0202][0201]公営企業に係る経営比較分析表（令和４年度決算）の分析等について（依頼）\02 回答\経営分析比較表\"/>
    </mc:Choice>
  </mc:AlternateContent>
  <workbookProtection workbookAlgorithmName="SHA-512" workbookHashValue="KoDlCQiz+UMNGrXaqfslZur/V7itF2EdcDN0NAdlOZuGevPrw5aBsVe+yye8FvEEpvtMiHYLEGqWjVv6YA5+4g==" workbookSaltValue="iDvxAgRMACL8EbAzONrBLQ==" workbookSpinCount="100000" lockStructure="1"/>
  <bookViews>
    <workbookView xWindow="0" yWindow="0" windowWidth="23040" windowHeight="916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HP76" i="4"/>
  <c r="CV76" i="4"/>
  <c r="AV76" i="4"/>
  <c r="MA53" i="4"/>
  <c r="LH53" i="4"/>
  <c r="KO53" i="4"/>
  <c r="JC53" i="4"/>
  <c r="HJ53" i="4"/>
  <c r="GQ53" i="4"/>
  <c r="FX53" i="4"/>
  <c r="FE53" i="4"/>
  <c r="EL53" i="4"/>
  <c r="CS53" i="4"/>
  <c r="BZ53" i="4"/>
  <c r="BG53" i="4"/>
  <c r="U53" i="4"/>
  <c r="MA52" i="4"/>
  <c r="LH52" i="4"/>
  <c r="KO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LJ10" i="4"/>
  <c r="HX10" i="4"/>
  <c r="DU10" i="4"/>
  <c r="CF10" i="4"/>
  <c r="B10" i="4"/>
  <c r="LJ8" i="4"/>
  <c r="JQ8" i="4"/>
  <c r="FJ8" i="4"/>
  <c r="DU8" i="4"/>
  <c r="CF8" i="4"/>
  <c r="B8" i="4"/>
  <c r="CS51" i="4" l="1"/>
  <c r="MI76" i="4"/>
  <c r="HJ51" i="4"/>
  <c r="MA30" i="4"/>
  <c r="HJ30" i="4"/>
  <c r="CS30" i="4"/>
  <c r="BZ76" i="4"/>
  <c r="MA51" i="4"/>
  <c r="IT76" i="4"/>
  <c r="LE76" i="4"/>
  <c r="C11" i="5"/>
  <c r="E11" i="5"/>
  <c r="B11" i="5"/>
  <c r="BZ30" i="4" l="1"/>
  <c r="LH30" i="4"/>
  <c r="BK76" i="4"/>
  <c r="LH51" i="4"/>
  <c r="LT76" i="4"/>
  <c r="GQ51" i="4"/>
  <c r="IE76" i="4"/>
  <c r="BZ51" i="4"/>
  <c r="GQ30" i="4"/>
  <c r="JV30" i="4"/>
  <c r="HA76" i="4"/>
  <c r="AN51" i="4"/>
  <c r="FE30" i="4"/>
  <c r="AN30" i="4"/>
  <c r="AG76" i="4"/>
  <c r="JV51" i="4"/>
  <c r="KP76" i="4"/>
  <c r="FE51" i="4"/>
  <c r="JC51" i="4"/>
  <c r="KA76" i="4"/>
  <c r="EL51" i="4"/>
  <c r="JC30" i="4"/>
  <c r="GL76" i="4"/>
  <c r="U51" i="4"/>
  <c r="U30" i="4"/>
  <c r="R76" i="4"/>
  <c r="EL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<sst xmlns="http://schemas.openxmlformats.org/spreadsheetml/2006/main" count="278" uniqueCount="138">
  <si>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</si>
  <si>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</si>
  <si>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</si>
  <si>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</si>
  <si>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</si>
  <si>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</si>
  <si>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</si>
  <si>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</si>
  <si>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</si>
  <si>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</si>
  <si>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</si>
  <si>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</si>
  <si>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</si>
  <si>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</si>
  <si>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</si>
  <si>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</si>
  <si>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</si>
  <si>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</si>
  <si>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</si>
  <si>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</si>
  <si>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</si>
  <si>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</si>
  <si>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</si>
  <si>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</si>
  <si>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</si>
  <si>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</si>
  <si>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</si>
  <si>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</si>
  <si>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</si>
  <si>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</si>
  <si>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</si>
  <si>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</si>
  <si>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</si>
  <si>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</si>
  <si>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</si>
  <si>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</si>
  <si>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</si>
  <si>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</si>
  <si>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</si>
  <si>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</si>
  <si>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</si>
  <si>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</si>
  <si>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</si>
  <si>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</si>
  <si>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</si>
  <si>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</si>
  <si>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</si>
  <si>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</si>
  <si>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</si>
  <si>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</si>
  <si>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</si>
  <si>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</si>
  <si>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</si>
  <si>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</si>
  <si>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</si>
  <si>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</si>
  <si>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</si>
  <si>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</si>
  <si>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</si>
  <si>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</si>
  <si>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</si>
  <si>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</si>
  <si>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</si>
  <si>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</si>
  <si>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</si>
  <si>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</si>
  <si>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</si>
  <si>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</si>
  <si>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</si>
  <si>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</si>
  <si>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</si>
  <si>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</si>
  <si>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</si>
  <si>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</si>
  <si>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</si>
  <si>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</si>
  <si>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</si>
  <si>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</si>
  <si>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</si>
  <si>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</si>
  <si>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</si>
  <si>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</si>
  <si>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</si>
  <si>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</si>
  <si>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</si>
  <si>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</si>
  <si>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</si>
  <si>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</si>
  <si>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</si>
  <si>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</si>
  <si>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</si>
  <si>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</si>
  <si>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</si>
  <si>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</si>
  <si>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</si>
  <si>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</si>
  <si>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</si>
  <si>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</si>
  <si>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</si>
  <si>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</si>
  <si>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</si>
  <si>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</si>
  <si>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</si>
  <si>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</si>
  <si>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</si>
  <si>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t>
    <phoneticPr fontId="5"/>
  </si>
  <si>
    <t>当該値(N-2)</t>
    <phoneticPr fontId="5"/>
  </si>
  <si>
    <t>当該値(N)</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</si>
  <si>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</si>
  <si>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</si>
  <si>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</si>
  <si>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</si>
  <si>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</si>
  <si>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</si>
  <si>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</si>
  <si>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</si>
  <si>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</si>
  <si>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西観音町駐車場</t>
  </si>
  <si>
    <t>法非適用</t>
  </si>
  <si>
    <t>駐車場整備事業</t>
  </si>
  <si>
    <t>-</t>
  </si>
  <si>
    <t>Ａ３Ｂ２</t>
  </si>
  <si>
    <t>非設置</t>
  </si>
  <si>
    <t>該当数値なし</t>
  </si>
  <si>
    <t>その他駐車場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</si>
  <si>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</si>
  <si>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</si>
  <si>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</si>
  <si>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</si>
  <si>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</si>
  <si>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</si>
  <si>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</si>
  <si>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</si>
  <si>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</si>
  <si>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類似施設平均値を上回っています。今後も同程度の稼働率が見込まれます。
　</t>
    <rPh sb="1" eb="3">
      <t>カドウ</t>
    </rPh>
    <rPh sb="3" eb="4">
      <t>リツ</t>
    </rPh>
    <rPh sb="6" eb="8">
      <t>ルイジ</t>
    </rPh>
    <rPh sb="8" eb="10">
      <t>シセツ</t>
    </rPh>
    <rPh sb="10" eb="13">
      <t>ヘイキンチ</t>
    </rPh>
    <rPh sb="14" eb="16">
      <t>ウワマワ</t>
    </rPh>
    <rPh sb="22" eb="24">
      <t>コンゴ</t>
    </rPh>
    <rPh sb="25" eb="28">
      <t>ドウテイド</t>
    </rPh>
    <rPh sb="29" eb="32">
      <t>カドウリツ</t>
    </rPh>
    <rPh sb="33" eb="35">
      <t>ミコ</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</si>
  <si>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10">
      <t>チュウシャジョウ</t>
    </rPh>
    <rPh sb="14" eb="16">
      <t>イッテイ</t>
    </rPh>
    <rPh sb="17" eb="21">
      <t>リヨウシャスウ</t>
    </rPh>
    <rPh sb="27" eb="28">
      <t>ヒ</t>
    </rPh>
    <rPh sb="29" eb="30">
      <t>ツヅ</t>
    </rPh>
    <rPh sb="31" eb="36">
      <t>リヨウソクシンサク</t>
    </rPh>
    <rPh sb="37" eb="39">
      <t>ケントウ</t>
    </rPh>
    <rPh sb="40" eb="43">
      <t>リヨウシャ</t>
    </rPh>
    <rPh sb="44" eb="45">
      <t>コエ</t>
    </rPh>
    <rPh sb="46" eb="48">
      <t>ハンエイ</t>
    </rPh>
    <rPh sb="53" eb="55">
      <t>ウンエイ</t>
    </rPh>
    <rPh sb="56" eb="58">
      <t>スイシン</t>
    </rPh>
    <phoneticPr fontId="15"/>
  </si>
  <si>
    <t>①収益的収支比率
　令和4年度に老朽した機器の取替工事を行ったことから、類似施設平均値を大幅に下回っております。
②他会計補助金比率
　他会計からの補助金はありません。
③駐車台数一台当たりの他会計補助金額
　他会計からの補助金はありません。
④売上高GOP比率
　類似施設平均値を大幅に下回っており、営業総利益を確保できていません。
⑤EBITDA
　類似施設平均値を大幅に下回っており、収益性を確保できていません。
　　</t>
    <rPh sb="1" eb="4">
      <t>シュウエキテキ</t>
    </rPh>
    <rPh sb="4" eb="6">
      <t>シュウシ</t>
    </rPh>
    <rPh sb="6" eb="8">
      <t>ヒリツ</t>
    </rPh>
    <rPh sb="10" eb="12">
      <t>レイワ</t>
    </rPh>
    <rPh sb="13" eb="15">
      <t>ネンド</t>
    </rPh>
    <rPh sb="16" eb="18">
      <t>ロウキュウ</t>
    </rPh>
    <rPh sb="20" eb="22">
      <t>キキ</t>
    </rPh>
    <rPh sb="28" eb="29">
      <t>オコナ</t>
    </rPh>
    <rPh sb="36" eb="38">
      <t>ルイジ</t>
    </rPh>
    <rPh sb="38" eb="40">
      <t>シセツ</t>
    </rPh>
    <rPh sb="40" eb="43">
      <t>ヘイキンチ</t>
    </rPh>
    <rPh sb="44" eb="46">
      <t>オオハバ</t>
    </rPh>
    <rPh sb="47" eb="49">
      <t>シタマワ</t>
    </rPh>
    <rPh sb="58" eb="59">
      <t>タ</t>
    </rPh>
    <rPh sb="59" eb="61">
      <t>カイケイ</t>
    </rPh>
    <rPh sb="61" eb="64">
      <t>ホジョキン</t>
    </rPh>
    <rPh sb="64" eb="66">
      <t>ヒリツ</t>
    </rPh>
    <rPh sb="68" eb="69">
      <t>ホカ</t>
    </rPh>
    <rPh sb="69" eb="71">
      <t>カイケイ</t>
    </rPh>
    <rPh sb="74" eb="77">
      <t>ホジョキン</t>
    </rPh>
    <rPh sb="86" eb="88">
      <t>チュウシャ</t>
    </rPh>
    <rPh sb="88" eb="90">
      <t>ダイスウ</t>
    </rPh>
    <rPh sb="90" eb="92">
      <t>イチダイ</t>
    </rPh>
    <rPh sb="92" eb="93">
      <t>ア</t>
    </rPh>
    <rPh sb="96" eb="97">
      <t>ホカ</t>
    </rPh>
    <rPh sb="97" eb="99">
      <t>カイケイ</t>
    </rPh>
    <rPh sb="99" eb="102">
      <t>ホジョキン</t>
    </rPh>
    <rPh sb="102" eb="103">
      <t>ガク</t>
    </rPh>
    <rPh sb="105" eb="106">
      <t>ホカ</t>
    </rPh>
    <rPh sb="106" eb="108">
      <t>カイケイ</t>
    </rPh>
    <rPh sb="111" eb="114">
      <t>ホジョキン</t>
    </rPh>
    <rPh sb="123" eb="125">
      <t>ウリアゲ</t>
    </rPh>
    <rPh sb="125" eb="126">
      <t>タカ</t>
    </rPh>
    <rPh sb="129" eb="131">
      <t>ヒリツ</t>
    </rPh>
    <rPh sb="133" eb="135">
      <t>ルイジ</t>
    </rPh>
    <rPh sb="135" eb="137">
      <t>シセツ</t>
    </rPh>
    <rPh sb="137" eb="140">
      <t>ヘイキンチ</t>
    </rPh>
    <rPh sb="141" eb="143">
      <t>オオハバ</t>
    </rPh>
    <rPh sb="144" eb="146">
      <t>シタマワ</t>
    </rPh>
    <rPh sb="151" eb="156">
      <t>エイギョウソウリエキ</t>
    </rPh>
    <rPh sb="157" eb="159">
      <t>カクホ</t>
    </rPh>
    <rPh sb="177" eb="179">
      <t>ルイジ</t>
    </rPh>
    <rPh sb="179" eb="181">
      <t>シセツ</t>
    </rPh>
    <rPh sb="181" eb="184">
      <t>ヘイキンチ</t>
    </rPh>
    <rPh sb="185" eb="187">
      <t>オオハバ</t>
    </rPh>
    <rPh sb="195" eb="197">
      <t>シュウエキ</t>
    </rPh>
    <rPh sb="197" eb="198">
      <t>セイ</t>
    </rPh>
    <rPh sb="199" eb="201">
      <t>カクホ</t>
    </rPh>
    <phoneticPr fontId="1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</si>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</sst>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191.3</c:v>
                </c:pt>
                <c:pt idx="1">
                  <c:v>179.2</c:v>
                </c:pt>
                <c:pt idx="2">
                  <c:v>124.5</c:v>
                </c:pt>
                <c:pt idx="3">
                  <c:v>103.8</c:v>
                </c:pt>
                <c:pt idx="4">
                  <c:v>10.1</c:v>
                </c:pt>
              </c:numCache>
            </c:numRef>
          </c:val>
          <c:extLst>
            <c:ext xmlns:c16="http://schemas.microsoft.com/office/drawing/2014/chart" uri="{C3380CC4-5D6E-409C-BE32-E72D297353CC}">
              <c16:uniqueId val="{00000000-809D-40CA-8D9D-1B79915416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809D-40CA-8D9D-1B79915416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78-4BFA-9602-C55C4917A93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3B78-4BFA-9602-C55C4917A93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09A-471A-A2F2-5D8C6A3E7B1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09A-471A-A2F2-5D8C6A3E7B1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635-416E-A431-80C9FE3B89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35-416E-A431-80C9FE3B89B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58-4A48-AFDB-EA0BDB9EE86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E358-4A48-AFDB-EA0BDB9EE86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D3-4C82-8E26-FF0A4DFF8E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E2D3-4C82-8E26-FF0A4DFF8E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245.8</c:v>
                </c:pt>
                <c:pt idx="1">
                  <c:v>225</c:v>
                </c:pt>
                <c:pt idx="2">
                  <c:v>183.3</c:v>
                </c:pt>
                <c:pt idx="3">
                  <c:v>170.8</c:v>
                </c:pt>
                <c:pt idx="4">
                  <c:v>158.30000000000001</c:v>
                </c:pt>
              </c:numCache>
            </c:numRef>
          </c:val>
          <c:extLst>
            <c:ext xmlns:c16="http://schemas.microsoft.com/office/drawing/2014/chart" uri="{C3380CC4-5D6E-409C-BE32-E72D297353CC}">
              <c16:uniqueId val="{00000000-FDA3-40A1-9EEB-5A3CEA207D1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FDA3-40A1-9EEB-5A3CEA207D1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47.7</c:v>
                </c:pt>
                <c:pt idx="1">
                  <c:v>44.2</c:v>
                </c:pt>
                <c:pt idx="2">
                  <c:v>20</c:v>
                </c:pt>
                <c:pt idx="3">
                  <c:v>3.6</c:v>
                </c:pt>
                <c:pt idx="4">
                  <c:v>-886.8</c:v>
                </c:pt>
              </c:numCache>
            </c:numRef>
          </c:val>
          <c:extLst>
            <c:ext xmlns:c16="http://schemas.microsoft.com/office/drawing/2014/chart" uri="{C3380CC4-5D6E-409C-BE32-E72D297353CC}">
              <c16:uniqueId val="{00000000-C64F-415D-9EDE-94F5908388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C64F-415D-9EDE-94F5908388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3829</c:v>
                </c:pt>
                <c:pt idx="1">
                  <c:v>3148</c:v>
                </c:pt>
                <c:pt idx="2">
                  <c:v>912</c:v>
                </c:pt>
                <c:pt idx="3">
                  <c:v>171</c:v>
                </c:pt>
                <c:pt idx="4">
                  <c:v>-29920</c:v>
                </c:pt>
              </c:numCache>
            </c:numRef>
          </c:val>
          <c:extLst>
            <c:ext xmlns:c16="http://schemas.microsoft.com/office/drawing/2014/chart" uri="{C3380CC4-5D6E-409C-BE32-E72D297353CC}">
              <c16:uniqueId val="{00000000-2A04-4A84-99FC-8E326B96056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2A04-4A84-99FC-8E326B96056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58"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広島県広島市　西観音町駐車場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374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191.3</v>
      </c>
      <c r="V31" s="116"/>
      <c r="W31" s="116"/>
      <c r="X31" s="116"/>
      <c r="Y31" s="116"/>
      <c r="Z31" s="116"/>
      <c r="AA31" s="116"/>
      <c r="AB31" s="116"/>
      <c r="AC31" s="116"/>
      <c r="AD31" s="116"/>
      <c r="AE31" s="116"/>
      <c r="AF31" s="116"/>
      <c r="AG31" s="116"/>
      <c r="AH31" s="116"/>
      <c r="AI31" s="116"/>
      <c r="AJ31" s="116"/>
      <c r="AK31" s="116"/>
      <c r="AL31" s="116"/>
      <c r="AM31" s="116"/>
      <c r="AN31" s="116">
        <f>データ!Z7</f>
        <v>179.2</v>
      </c>
      <c r="AO31" s="116"/>
      <c r="AP31" s="116"/>
      <c r="AQ31" s="116"/>
      <c r="AR31" s="116"/>
      <c r="AS31" s="116"/>
      <c r="AT31" s="116"/>
      <c r="AU31" s="116"/>
      <c r="AV31" s="116"/>
      <c r="AW31" s="116"/>
      <c r="AX31" s="116"/>
      <c r="AY31" s="116"/>
      <c r="AZ31" s="116"/>
      <c r="BA31" s="116"/>
      <c r="BB31" s="116"/>
      <c r="BC31" s="116"/>
      <c r="BD31" s="116"/>
      <c r="BE31" s="116"/>
      <c r="BF31" s="116"/>
      <c r="BG31" s="116">
        <f>データ!AA7</f>
        <v>124.5</v>
      </c>
      <c r="BH31" s="116"/>
      <c r="BI31" s="116"/>
      <c r="BJ31" s="116"/>
      <c r="BK31" s="116"/>
      <c r="BL31" s="116"/>
      <c r="BM31" s="116"/>
      <c r="BN31" s="116"/>
      <c r="BO31" s="116"/>
      <c r="BP31" s="116"/>
      <c r="BQ31" s="116"/>
      <c r="BR31" s="116"/>
      <c r="BS31" s="116"/>
      <c r="BT31" s="116"/>
      <c r="BU31" s="116"/>
      <c r="BV31" s="116"/>
      <c r="BW31" s="116"/>
      <c r="BX31" s="116"/>
      <c r="BY31" s="116"/>
      <c r="BZ31" s="116">
        <f>データ!AB7</f>
        <v>103.8</v>
      </c>
      <c r="CA31" s="116"/>
      <c r="CB31" s="116"/>
      <c r="CC31" s="116"/>
      <c r="CD31" s="116"/>
      <c r="CE31" s="116"/>
      <c r="CF31" s="116"/>
      <c r="CG31" s="116"/>
      <c r="CH31" s="116"/>
      <c r="CI31" s="116"/>
      <c r="CJ31" s="116"/>
      <c r="CK31" s="116"/>
      <c r="CL31" s="116"/>
      <c r="CM31" s="116"/>
      <c r="CN31" s="116"/>
      <c r="CO31" s="116"/>
      <c r="CP31" s="116"/>
      <c r="CQ31" s="116"/>
      <c r="CR31" s="116"/>
      <c r="CS31" s="116">
        <f>データ!AC7</f>
        <v>10.1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245.8</v>
      </c>
      <c r="JD31" s="111"/>
      <c r="JE31" s="111"/>
      <c r="JF31" s="111"/>
      <c r="JG31" s="111"/>
      <c r="JH31" s="111"/>
      <c r="JI31" s="111"/>
      <c r="JJ31" s="111"/>
      <c r="JK31" s="111"/>
      <c r="JL31" s="111"/>
      <c r="JM31" s="111"/>
      <c r="JN31" s="111"/>
      <c r="JO31" s="111"/>
      <c r="JP31" s="111"/>
      <c r="JQ31" s="111"/>
      <c r="JR31" s="111"/>
      <c r="JS31" s="111"/>
      <c r="JT31" s="111"/>
      <c r="JU31" s="112"/>
      <c r="JV31" s="110">
        <f>データ!DL7</f>
        <v>225</v>
      </c>
      <c r="JW31" s="111"/>
      <c r="JX31" s="111"/>
      <c r="JY31" s="111"/>
      <c r="JZ31" s="111"/>
      <c r="KA31" s="111"/>
      <c r="KB31" s="111"/>
      <c r="KC31" s="111"/>
      <c r="KD31" s="111"/>
      <c r="KE31" s="111"/>
      <c r="KF31" s="111"/>
      <c r="KG31" s="111"/>
      <c r="KH31" s="111"/>
      <c r="KI31" s="111"/>
      <c r="KJ31" s="111"/>
      <c r="KK31" s="111"/>
      <c r="KL31" s="111"/>
      <c r="KM31" s="111"/>
      <c r="KN31" s="112"/>
      <c r="KO31" s="110">
        <f>データ!DM7</f>
        <v>183.3</v>
      </c>
      <c r="KP31" s="111"/>
      <c r="KQ31" s="111"/>
      <c r="KR31" s="111"/>
      <c r="KS31" s="111"/>
      <c r="KT31" s="111"/>
      <c r="KU31" s="111"/>
      <c r="KV31" s="111"/>
      <c r="KW31" s="111"/>
      <c r="KX31" s="111"/>
      <c r="KY31" s="111"/>
      <c r="KZ31" s="111"/>
      <c r="LA31" s="111"/>
      <c r="LB31" s="111"/>
      <c r="LC31" s="111"/>
      <c r="LD31" s="111"/>
      <c r="LE31" s="111"/>
      <c r="LF31" s="111"/>
      <c r="LG31" s="112"/>
      <c r="LH31" s="110">
        <f>データ!DN7</f>
        <v>170.8</v>
      </c>
      <c r="LI31" s="111"/>
      <c r="LJ31" s="111"/>
      <c r="LK31" s="111"/>
      <c r="LL31" s="111"/>
      <c r="LM31" s="111"/>
      <c r="LN31" s="111"/>
      <c r="LO31" s="111"/>
      <c r="LP31" s="111"/>
      <c r="LQ31" s="111"/>
      <c r="LR31" s="111"/>
      <c r="LS31" s="111"/>
      <c r="LT31" s="111"/>
      <c r="LU31" s="111"/>
      <c r="LV31" s="111"/>
      <c r="LW31" s="111"/>
      <c r="LX31" s="111"/>
      <c r="LY31" s="111"/>
      <c r="LZ31" s="112"/>
      <c r="MA31" s="110">
        <f>データ!DO7</f>
        <v>158.30000000000001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47.7</v>
      </c>
      <c r="EM52" s="116"/>
      <c r="EN52" s="116"/>
      <c r="EO52" s="116"/>
      <c r="EP52" s="116"/>
      <c r="EQ52" s="116"/>
      <c r="ER52" s="116"/>
      <c r="ES52" s="116"/>
      <c r="ET52" s="116"/>
      <c r="EU52" s="116"/>
      <c r="EV52" s="116"/>
      <c r="EW52" s="116"/>
      <c r="EX52" s="116"/>
      <c r="EY52" s="116"/>
      <c r="EZ52" s="116"/>
      <c r="FA52" s="116"/>
      <c r="FB52" s="116"/>
      <c r="FC52" s="116"/>
      <c r="FD52" s="116"/>
      <c r="FE52" s="116">
        <f>データ!BG7</f>
        <v>44.2</v>
      </c>
      <c r="FF52" s="116"/>
      <c r="FG52" s="116"/>
      <c r="FH52" s="116"/>
      <c r="FI52" s="116"/>
      <c r="FJ52" s="116"/>
      <c r="FK52" s="116"/>
      <c r="FL52" s="116"/>
      <c r="FM52" s="116"/>
      <c r="FN52" s="116"/>
      <c r="FO52" s="116"/>
      <c r="FP52" s="116"/>
      <c r="FQ52" s="116"/>
      <c r="FR52" s="116"/>
      <c r="FS52" s="116"/>
      <c r="FT52" s="116"/>
      <c r="FU52" s="116"/>
      <c r="FV52" s="116"/>
      <c r="FW52" s="116"/>
      <c r="FX52" s="116">
        <f>データ!BH7</f>
        <v>20</v>
      </c>
      <c r="FY52" s="116"/>
      <c r="FZ52" s="116"/>
      <c r="GA52" s="116"/>
      <c r="GB52" s="116"/>
      <c r="GC52" s="116"/>
      <c r="GD52" s="116"/>
      <c r="GE52" s="116"/>
      <c r="GF52" s="116"/>
      <c r="GG52" s="116"/>
      <c r="GH52" s="116"/>
      <c r="GI52" s="116"/>
      <c r="GJ52" s="116"/>
      <c r="GK52" s="116"/>
      <c r="GL52" s="116"/>
      <c r="GM52" s="116"/>
      <c r="GN52" s="116"/>
      <c r="GO52" s="116"/>
      <c r="GP52" s="116"/>
      <c r="GQ52" s="116">
        <f>データ!BI7</f>
        <v>3.6</v>
      </c>
      <c r="GR52" s="116"/>
      <c r="GS52" s="116"/>
      <c r="GT52" s="116"/>
      <c r="GU52" s="116"/>
      <c r="GV52" s="116"/>
      <c r="GW52" s="116"/>
      <c r="GX52" s="116"/>
      <c r="GY52" s="116"/>
      <c r="GZ52" s="116"/>
      <c r="HA52" s="116"/>
      <c r="HB52" s="116"/>
      <c r="HC52" s="116"/>
      <c r="HD52" s="116"/>
      <c r="HE52" s="116"/>
      <c r="HF52" s="116"/>
      <c r="HG52" s="116"/>
      <c r="HH52" s="116"/>
      <c r="HI52" s="116"/>
      <c r="HJ52" s="116">
        <f>データ!BJ7</f>
        <v>-886.8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3829</v>
      </c>
      <c r="JD52" s="120"/>
      <c r="JE52" s="120"/>
      <c r="JF52" s="120"/>
      <c r="JG52" s="120"/>
      <c r="JH52" s="120"/>
      <c r="JI52" s="120"/>
      <c r="JJ52" s="120"/>
      <c r="JK52" s="120"/>
      <c r="JL52" s="120"/>
      <c r="JM52" s="120"/>
      <c r="JN52" s="120"/>
      <c r="JO52" s="120"/>
      <c r="JP52" s="120"/>
      <c r="JQ52" s="120"/>
      <c r="JR52" s="120"/>
      <c r="JS52" s="120"/>
      <c r="JT52" s="120"/>
      <c r="JU52" s="120"/>
      <c r="JV52" s="120">
        <f>データ!BR7</f>
        <v>3148</v>
      </c>
      <c r="JW52" s="120"/>
      <c r="JX52" s="120"/>
      <c r="JY52" s="120"/>
      <c r="JZ52" s="120"/>
      <c r="KA52" s="120"/>
      <c r="KB52" s="120"/>
      <c r="KC52" s="120"/>
      <c r="KD52" s="120"/>
      <c r="KE52" s="120"/>
      <c r="KF52" s="120"/>
      <c r="KG52" s="120"/>
      <c r="KH52" s="120"/>
      <c r="KI52" s="120"/>
      <c r="KJ52" s="120"/>
      <c r="KK52" s="120"/>
      <c r="KL52" s="120"/>
      <c r="KM52" s="120"/>
      <c r="KN52" s="120"/>
      <c r="KO52" s="120">
        <f>データ!BS7</f>
        <v>912</v>
      </c>
      <c r="KP52" s="120"/>
      <c r="KQ52" s="120"/>
      <c r="KR52" s="120"/>
      <c r="KS52" s="120"/>
      <c r="KT52" s="120"/>
      <c r="KU52" s="120"/>
      <c r="KV52" s="120"/>
      <c r="KW52" s="120"/>
      <c r="KX52" s="120"/>
      <c r="KY52" s="120"/>
      <c r="KZ52" s="120"/>
      <c r="LA52" s="120"/>
      <c r="LB52" s="120"/>
      <c r="LC52" s="120"/>
      <c r="LD52" s="120"/>
      <c r="LE52" s="120"/>
      <c r="LF52" s="120"/>
      <c r="LG52" s="120"/>
      <c r="LH52" s="120">
        <f>データ!BT7</f>
        <v>171</v>
      </c>
      <c r="LI52" s="120"/>
      <c r="LJ52" s="120"/>
      <c r="LK52" s="120"/>
      <c r="LL52" s="120"/>
      <c r="LM52" s="120"/>
      <c r="LN52" s="120"/>
      <c r="LO52" s="120"/>
      <c r="LP52" s="120"/>
      <c r="LQ52" s="120"/>
      <c r="LR52" s="120"/>
      <c r="LS52" s="120"/>
      <c r="LT52" s="120"/>
      <c r="LU52" s="120"/>
      <c r="LV52" s="120"/>
      <c r="LW52" s="120"/>
      <c r="LX52" s="120"/>
      <c r="LY52" s="120"/>
      <c r="LZ52" s="120"/>
      <c r="MA52" s="120">
        <f>データ!BU7</f>
        <v>-29920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6+st5cIh8/UwcDmEgDP5zmyKKEDADV4nTWOBgcVbQ0hWvzBV6xanTlIM6UxMW1Mi5qsNrKWWyzvufGdt4A8mg==" saltValue="A7VXz9UW1mgrrj/qNSS9f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90</v>
      </c>
      <c r="AV5" s="47" t="s">
        <v>104</v>
      </c>
      <c r="AW5" s="47" t="s">
        <v>92</v>
      </c>
      <c r="AX5" s="47" t="s">
        <v>102</v>
      </c>
      <c r="AY5" s="47" t="s">
        <v>105</v>
      </c>
      <c r="AZ5" s="47" t="s">
        <v>95</v>
      </c>
      <c r="BA5" s="47" t="s">
        <v>96</v>
      </c>
      <c r="BB5" s="47" t="s">
        <v>97</v>
      </c>
      <c r="BC5" s="47" t="s">
        <v>98</v>
      </c>
      <c r="BD5" s="47" t="s">
        <v>99</v>
      </c>
      <c r="BE5" s="47" t="s">
        <v>100</v>
      </c>
      <c r="BF5" s="47" t="s">
        <v>101</v>
      </c>
      <c r="BG5" s="47" t="s">
        <v>104</v>
      </c>
      <c r="BH5" s="47" t="s">
        <v>106</v>
      </c>
      <c r="BI5" s="47" t="s">
        <v>93</v>
      </c>
      <c r="BJ5" s="47" t="s">
        <v>107</v>
      </c>
      <c r="BK5" s="47" t="s">
        <v>95</v>
      </c>
      <c r="BL5" s="47" t="s">
        <v>96</v>
      </c>
      <c r="BM5" s="47" t="s">
        <v>97</v>
      </c>
      <c r="BN5" s="47" t="s">
        <v>98</v>
      </c>
      <c r="BO5" s="47" t="s">
        <v>99</v>
      </c>
      <c r="BP5" s="47" t="s">
        <v>100</v>
      </c>
      <c r="BQ5" s="47" t="s">
        <v>90</v>
      </c>
      <c r="BR5" s="47" t="s">
        <v>104</v>
      </c>
      <c r="BS5" s="47" t="s">
        <v>92</v>
      </c>
      <c r="BT5" s="47" t="s">
        <v>93</v>
      </c>
      <c r="BU5" s="47" t="s">
        <v>107</v>
      </c>
      <c r="BV5" s="47" t="s">
        <v>95</v>
      </c>
      <c r="BW5" s="47" t="s">
        <v>96</v>
      </c>
      <c r="BX5" s="47" t="s">
        <v>97</v>
      </c>
      <c r="BY5" s="47" t="s">
        <v>98</v>
      </c>
      <c r="BZ5" s="47" t="s">
        <v>99</v>
      </c>
      <c r="CA5" s="47" t="s">
        <v>100</v>
      </c>
      <c r="CB5" s="47" t="s">
        <v>101</v>
      </c>
      <c r="CC5" s="47" t="s">
        <v>108</v>
      </c>
      <c r="CD5" s="47" t="s">
        <v>92</v>
      </c>
      <c r="CE5" s="47" t="s">
        <v>109</v>
      </c>
      <c r="CF5" s="47" t="s">
        <v>107</v>
      </c>
      <c r="CG5" s="47" t="s">
        <v>95</v>
      </c>
      <c r="CH5" s="47" t="s">
        <v>96</v>
      </c>
      <c r="CI5" s="47" t="s">
        <v>97</v>
      </c>
      <c r="CJ5" s="47" t="s">
        <v>98</v>
      </c>
      <c r="CK5" s="47" t="s">
        <v>99</v>
      </c>
      <c r="CL5" s="47" t="s">
        <v>100</v>
      </c>
      <c r="CM5" s="145"/>
      <c r="CN5" s="145"/>
      <c r="CO5" s="47" t="s">
        <v>110</v>
      </c>
      <c r="CP5" s="47" t="s">
        <v>91</v>
      </c>
      <c r="CQ5" s="47" t="s">
        <v>106</v>
      </c>
      <c r="CR5" s="47" t="s">
        <v>93</v>
      </c>
      <c r="CS5" s="47" t="s">
        <v>107</v>
      </c>
      <c r="CT5" s="47" t="s">
        <v>95</v>
      </c>
      <c r="CU5" s="47" t="s">
        <v>96</v>
      </c>
      <c r="CV5" s="47" t="s">
        <v>97</v>
      </c>
      <c r="CW5" s="47" t="s">
        <v>98</v>
      </c>
      <c r="CX5" s="47" t="s">
        <v>99</v>
      </c>
      <c r="CY5" s="47" t="s">
        <v>100</v>
      </c>
      <c r="CZ5" s="47" t="s">
        <v>101</v>
      </c>
      <c r="DA5" s="47" t="s">
        <v>104</v>
      </c>
      <c r="DB5" s="47" t="s">
        <v>92</v>
      </c>
      <c r="DC5" s="47" t="s">
        <v>109</v>
      </c>
      <c r="DD5" s="47" t="s">
        <v>107</v>
      </c>
      <c r="DE5" s="47" t="s">
        <v>95</v>
      </c>
      <c r="DF5" s="47" t="s">
        <v>96</v>
      </c>
      <c r="DG5" s="47" t="s">
        <v>97</v>
      </c>
      <c r="DH5" s="47" t="s">
        <v>98</v>
      </c>
      <c r="DI5" s="47" t="s">
        <v>99</v>
      </c>
      <c r="DJ5" s="47" t="s">
        <v>35</v>
      </c>
      <c r="DK5" s="47" t="s">
        <v>101</v>
      </c>
      <c r="DL5" s="47" t="s">
        <v>91</v>
      </c>
      <c r="DM5" s="47" t="s">
        <v>111</v>
      </c>
      <c r="DN5" s="47" t="s">
        <v>102</v>
      </c>
      <c r="DO5" s="47" t="s">
        <v>103</v>
      </c>
      <c r="DP5" s="47" t="s">
        <v>95</v>
      </c>
      <c r="DQ5" s="47" t="s">
        <v>96</v>
      </c>
      <c r="DR5" s="47" t="s">
        <v>97</v>
      </c>
      <c r="DS5" s="47" t="s">
        <v>98</v>
      </c>
      <c r="DT5" s="47" t="s">
        <v>99</v>
      </c>
      <c r="DU5" s="47" t="s">
        <v>100</v>
      </c>
    </row>
    <row r="6" spans="1:125" s="54" customFormat="1" x14ac:dyDescent="0.2">
      <c r="A6" s="37" t="s">
        <v>112</v>
      </c>
      <c r="B6" s="48">
        <f>B8</f>
        <v>2022</v>
      </c>
      <c r="C6" s="48">
        <f t="shared" ref="C6:X6" si="1">C8</f>
        <v>341002</v>
      </c>
      <c r="D6" s="48">
        <f t="shared" si="1"/>
        <v>47</v>
      </c>
      <c r="E6" s="48">
        <f t="shared" si="1"/>
        <v>14</v>
      </c>
      <c r="F6" s="48">
        <f t="shared" si="1"/>
        <v>0</v>
      </c>
      <c r="G6" s="48">
        <f t="shared" si="1"/>
        <v>23</v>
      </c>
      <c r="H6" s="48" t="str">
        <f>SUBSTITUTE(H8,"　","")</f>
        <v>広島県広島市</v>
      </c>
      <c r="I6" s="48" t="str">
        <f t="shared" si="1"/>
        <v>西観音町駐車場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28</v>
      </c>
      <c r="S6" s="50" t="str">
        <f t="shared" si="1"/>
        <v>公共施設</v>
      </c>
      <c r="T6" s="50" t="str">
        <f t="shared" si="1"/>
        <v>無</v>
      </c>
      <c r="U6" s="51">
        <f t="shared" si="1"/>
        <v>374</v>
      </c>
      <c r="V6" s="51">
        <f t="shared" si="1"/>
        <v>24</v>
      </c>
      <c r="W6" s="51">
        <f t="shared" si="1"/>
        <v>200</v>
      </c>
      <c r="X6" s="50" t="str">
        <f t="shared" si="1"/>
        <v>利用料金制</v>
      </c>
      <c r="Y6" s="52">
        <f>IF(Y8="-",NA(),Y8)</f>
        <v>191.3</v>
      </c>
      <c r="Z6" s="52">
        <f t="shared" ref="Z6:AH6" si="2">IF(Z8="-",NA(),Z8)</f>
        <v>179.2</v>
      </c>
      <c r="AA6" s="52">
        <f t="shared" si="2"/>
        <v>124.5</v>
      </c>
      <c r="AB6" s="52">
        <f t="shared" si="2"/>
        <v>103.8</v>
      </c>
      <c r="AC6" s="52">
        <f t="shared" si="2"/>
        <v>10.1</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47.7</v>
      </c>
      <c r="BG6" s="52">
        <f t="shared" ref="BG6:BO6" si="5">IF(BG8="-",NA(),BG8)</f>
        <v>44.2</v>
      </c>
      <c r="BH6" s="52">
        <f t="shared" si="5"/>
        <v>20</v>
      </c>
      <c r="BI6" s="52">
        <f t="shared" si="5"/>
        <v>3.6</v>
      </c>
      <c r="BJ6" s="52">
        <f t="shared" si="5"/>
        <v>-886.8</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3829</v>
      </c>
      <c r="BR6" s="53">
        <f t="shared" ref="BR6:BZ6" si="6">IF(BR8="-",NA(),BR8)</f>
        <v>3148</v>
      </c>
      <c r="BS6" s="53">
        <f t="shared" si="6"/>
        <v>912</v>
      </c>
      <c r="BT6" s="53">
        <f t="shared" si="6"/>
        <v>171</v>
      </c>
      <c r="BU6" s="53">
        <f t="shared" si="6"/>
        <v>-29920</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113</v>
      </c>
      <c r="CM6" s="51">
        <f t="shared" ref="CM6:CN6" si="7">CM8</f>
        <v>0</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245.8</v>
      </c>
      <c r="DL6" s="52">
        <f t="shared" ref="DL6:DT6" si="9">IF(DL8="-",NA(),DL8)</f>
        <v>225</v>
      </c>
      <c r="DM6" s="52">
        <f t="shared" si="9"/>
        <v>183.3</v>
      </c>
      <c r="DN6" s="52">
        <f t="shared" si="9"/>
        <v>170.8</v>
      </c>
      <c r="DO6" s="52">
        <f t="shared" si="9"/>
        <v>158.30000000000001</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2">
      <c r="A7" s="37" t="s">
        <v>114</v>
      </c>
      <c r="B7" s="48">
        <f t="shared" ref="B7:X7" si="10">B8</f>
        <v>2022</v>
      </c>
      <c r="C7" s="48">
        <f t="shared" si="10"/>
        <v>341002</v>
      </c>
      <c r="D7" s="48">
        <f t="shared" si="10"/>
        <v>47</v>
      </c>
      <c r="E7" s="48">
        <f t="shared" si="10"/>
        <v>14</v>
      </c>
      <c r="F7" s="48">
        <f t="shared" si="10"/>
        <v>0</v>
      </c>
      <c r="G7" s="48">
        <f t="shared" si="10"/>
        <v>23</v>
      </c>
      <c r="H7" s="48" t="str">
        <f t="shared" si="10"/>
        <v>広島県　広島市</v>
      </c>
      <c r="I7" s="48" t="str">
        <f t="shared" si="10"/>
        <v>西観音町駐車場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28</v>
      </c>
      <c r="S7" s="50" t="str">
        <f t="shared" si="10"/>
        <v>公共施設</v>
      </c>
      <c r="T7" s="50" t="str">
        <f t="shared" si="10"/>
        <v>無</v>
      </c>
      <c r="U7" s="51">
        <f t="shared" si="10"/>
        <v>374</v>
      </c>
      <c r="V7" s="51">
        <f t="shared" si="10"/>
        <v>24</v>
      </c>
      <c r="W7" s="51">
        <f t="shared" si="10"/>
        <v>200</v>
      </c>
      <c r="X7" s="50" t="str">
        <f t="shared" si="10"/>
        <v>利用料金制</v>
      </c>
      <c r="Y7" s="52">
        <f>Y8</f>
        <v>191.3</v>
      </c>
      <c r="Z7" s="52">
        <f t="shared" ref="Z7:AH7" si="11">Z8</f>
        <v>179.2</v>
      </c>
      <c r="AA7" s="52">
        <f t="shared" si="11"/>
        <v>124.5</v>
      </c>
      <c r="AB7" s="52">
        <f t="shared" si="11"/>
        <v>103.8</v>
      </c>
      <c r="AC7" s="52">
        <f t="shared" si="11"/>
        <v>10.1</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47.7</v>
      </c>
      <c r="BG7" s="52">
        <f t="shared" ref="BG7:BO7" si="14">BG8</f>
        <v>44.2</v>
      </c>
      <c r="BH7" s="52">
        <f t="shared" si="14"/>
        <v>20</v>
      </c>
      <c r="BI7" s="52">
        <f t="shared" si="14"/>
        <v>3.6</v>
      </c>
      <c r="BJ7" s="52">
        <f t="shared" si="14"/>
        <v>-886.8</v>
      </c>
      <c r="BK7" s="52">
        <f t="shared" si="14"/>
        <v>33.700000000000003</v>
      </c>
      <c r="BL7" s="52">
        <f t="shared" si="14"/>
        <v>28.9</v>
      </c>
      <c r="BM7" s="52">
        <f t="shared" si="14"/>
        <v>-56.4</v>
      </c>
      <c r="BN7" s="52">
        <f t="shared" si="14"/>
        <v>16.899999999999999</v>
      </c>
      <c r="BO7" s="52">
        <f t="shared" si="14"/>
        <v>26.4</v>
      </c>
      <c r="BP7" s="49"/>
      <c r="BQ7" s="53">
        <f>BQ8</f>
        <v>3829</v>
      </c>
      <c r="BR7" s="53">
        <f t="shared" ref="BR7:BZ7" si="15">BR8</f>
        <v>3148</v>
      </c>
      <c r="BS7" s="53">
        <f t="shared" si="15"/>
        <v>912</v>
      </c>
      <c r="BT7" s="53">
        <f t="shared" si="15"/>
        <v>171</v>
      </c>
      <c r="BU7" s="53">
        <f t="shared" si="15"/>
        <v>-29920</v>
      </c>
      <c r="BV7" s="53">
        <f t="shared" si="15"/>
        <v>6546</v>
      </c>
      <c r="BW7" s="53">
        <f t="shared" si="15"/>
        <v>8262</v>
      </c>
      <c r="BX7" s="53">
        <f t="shared" si="15"/>
        <v>1059</v>
      </c>
      <c r="BY7" s="53">
        <f t="shared" si="15"/>
        <v>2866</v>
      </c>
      <c r="BZ7" s="53">
        <f t="shared" si="15"/>
        <v>4637</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245.8</v>
      </c>
      <c r="DL7" s="52">
        <f t="shared" ref="DL7:DT7" si="17">DL8</f>
        <v>225</v>
      </c>
      <c r="DM7" s="52">
        <f t="shared" si="17"/>
        <v>183.3</v>
      </c>
      <c r="DN7" s="52">
        <f t="shared" si="17"/>
        <v>170.8</v>
      </c>
      <c r="DO7" s="52">
        <f t="shared" si="17"/>
        <v>158.30000000000001</v>
      </c>
      <c r="DP7" s="52">
        <f t="shared" si="17"/>
        <v>159.69999999999999</v>
      </c>
      <c r="DQ7" s="52">
        <f t="shared" si="17"/>
        <v>159.6</v>
      </c>
      <c r="DR7" s="52">
        <f t="shared" si="17"/>
        <v>128.5</v>
      </c>
      <c r="DS7" s="52">
        <f t="shared" si="17"/>
        <v>138.1</v>
      </c>
      <c r="DT7" s="52">
        <f t="shared" si="17"/>
        <v>152.4</v>
      </c>
      <c r="DU7" s="49"/>
    </row>
    <row r="8" spans="1:125" s="54" customFormat="1" x14ac:dyDescent="0.2">
      <c r="A8" s="37"/>
      <c r="B8" s="55">
        <v>2022</v>
      </c>
      <c r="C8" s="55">
        <v>341002</v>
      </c>
      <c r="D8" s="55">
        <v>47</v>
      </c>
      <c r="E8" s="55">
        <v>14</v>
      </c>
      <c r="F8" s="55">
        <v>0</v>
      </c>
      <c r="G8" s="55">
        <v>23</v>
      </c>
      <c r="H8" s="55" t="s">
        <v>116</v>
      </c>
      <c r="I8" s="55" t="s">
        <v>117</v>
      </c>
      <c r="J8" s="55" t="s">
        <v>118</v>
      </c>
      <c r="K8" s="55" t="s">
        <v>119</v>
      </c>
      <c r="L8" s="55" t="s">
        <v>120</v>
      </c>
      <c r="M8" s="55" t="s">
        <v>121</v>
      </c>
      <c r="N8" s="55" t="s">
        <v>122</v>
      </c>
      <c r="O8" s="56" t="s">
        <v>123</v>
      </c>
      <c r="P8" s="57" t="s">
        <v>124</v>
      </c>
      <c r="Q8" s="57" t="s">
        <v>125</v>
      </c>
      <c r="R8" s="58">
        <v>28</v>
      </c>
      <c r="S8" s="57" t="s">
        <v>126</v>
      </c>
      <c r="T8" s="57" t="s">
        <v>127</v>
      </c>
      <c r="U8" s="58">
        <v>374</v>
      </c>
      <c r="V8" s="58">
        <v>24</v>
      </c>
      <c r="W8" s="58">
        <v>200</v>
      </c>
      <c r="X8" s="57" t="s">
        <v>128</v>
      </c>
      <c r="Y8" s="59">
        <v>191.3</v>
      </c>
      <c r="Z8" s="59">
        <v>179.2</v>
      </c>
      <c r="AA8" s="59">
        <v>124.5</v>
      </c>
      <c r="AB8" s="59">
        <v>103.8</v>
      </c>
      <c r="AC8" s="59">
        <v>10.1</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47.7</v>
      </c>
      <c r="BG8" s="59">
        <v>44.2</v>
      </c>
      <c r="BH8" s="59">
        <v>20</v>
      </c>
      <c r="BI8" s="59">
        <v>3.6</v>
      </c>
      <c r="BJ8" s="59">
        <v>-886.8</v>
      </c>
      <c r="BK8" s="59">
        <v>33.700000000000003</v>
      </c>
      <c r="BL8" s="59">
        <v>28.9</v>
      </c>
      <c r="BM8" s="59">
        <v>-56.4</v>
      </c>
      <c r="BN8" s="59">
        <v>16.899999999999999</v>
      </c>
      <c r="BO8" s="59">
        <v>26.4</v>
      </c>
      <c r="BP8" s="56">
        <v>12.8</v>
      </c>
      <c r="BQ8" s="60">
        <v>3829</v>
      </c>
      <c r="BR8" s="60">
        <v>3148</v>
      </c>
      <c r="BS8" s="60">
        <v>912</v>
      </c>
      <c r="BT8" s="61">
        <v>171</v>
      </c>
      <c r="BU8" s="61">
        <v>-29920</v>
      </c>
      <c r="BV8" s="60">
        <v>6546</v>
      </c>
      <c r="BW8" s="60">
        <v>8262</v>
      </c>
      <c r="BX8" s="60">
        <v>1059</v>
      </c>
      <c r="BY8" s="60">
        <v>2866</v>
      </c>
      <c r="BZ8" s="60">
        <v>4637</v>
      </c>
      <c r="CA8" s="58">
        <v>10556</v>
      </c>
      <c r="CB8" s="59" t="s">
        <v>120</v>
      </c>
      <c r="CC8" s="59" t="s">
        <v>120</v>
      </c>
      <c r="CD8" s="59" t="s">
        <v>120</v>
      </c>
      <c r="CE8" s="59" t="s">
        <v>120</v>
      </c>
      <c r="CF8" s="59" t="s">
        <v>120</v>
      </c>
      <c r="CG8" s="59" t="s">
        <v>120</v>
      </c>
      <c r="CH8" s="59" t="s">
        <v>120</v>
      </c>
      <c r="CI8" s="59" t="s">
        <v>120</v>
      </c>
      <c r="CJ8" s="59" t="s">
        <v>120</v>
      </c>
      <c r="CK8" s="59" t="s">
        <v>120</v>
      </c>
      <c r="CL8" s="56" t="s">
        <v>120</v>
      </c>
      <c r="CM8" s="58">
        <v>0</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51.7</v>
      </c>
      <c r="DF8" s="59">
        <v>51.5</v>
      </c>
      <c r="DG8" s="59">
        <v>764.6</v>
      </c>
      <c r="DH8" s="59">
        <v>72.599999999999994</v>
      </c>
      <c r="DI8" s="59">
        <v>50.4</v>
      </c>
      <c r="DJ8" s="56">
        <v>72.2</v>
      </c>
      <c r="DK8" s="59">
        <v>245.8</v>
      </c>
      <c r="DL8" s="59">
        <v>225</v>
      </c>
      <c r="DM8" s="59">
        <v>183.3</v>
      </c>
      <c r="DN8" s="59">
        <v>170.8</v>
      </c>
      <c r="DO8" s="59">
        <v>158.30000000000001</v>
      </c>
      <c r="DP8" s="59">
        <v>159.69999999999999</v>
      </c>
      <c r="DQ8" s="59">
        <v>159.6</v>
      </c>
      <c r="DR8" s="59">
        <v>128.5</v>
      </c>
      <c r="DS8" s="59">
        <v>138.1</v>
      </c>
      <c r="DT8" s="59">
        <v>152.4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2024-01-11T00:14:14Z</dcterms:created>
  <dcterms:modified xsi:type="dcterms:W3CDTF">2024-02-01T07:30:16Z</dcterms:modified>
  <cp:category/>
</cp:coreProperties>
</file>