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５年度\【R6.1.26期限】公営企業に係る経営比較分析表（令和４年度決算）の分析について\●まとめ〈公表用〉\"/>
    </mc:Choice>
  </mc:AlternateContent>
  <xr:revisionPtr revIDLastSave="0" documentId="13_ncr:1_{2D6BCAD8-9FD6-40F7-B2AC-3E6571DE63E9}" xr6:coauthVersionLast="41" xr6:coauthVersionMax="41" xr10:uidLastSave="{00000000-0000-0000-0000-000000000000}"/>
  <workbookProtection workbookAlgorithmName="SHA-512" workbookHashValue="Q58zCDUAP3Zw6xv+uuErcOVywgT4Y1n/lqUVQRGW4j/qZ3CQFmssU3oq/L0EYmolH9uLhi2BRl6ymDQXdsak9Q==" workbookSaltValue="mIkdItRy4bpHcQZGirBEtA=="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<sst xmlns="http://schemas.openxmlformats.org/spreadsheetml/2006/main" count="228" uniqueCount="114">
  <si>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</si>
  <si>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</si>
  <si>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</si>
  <si>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</si>
  <si>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</si>
  <si>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</si>
  <si>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</si>
  <si>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</si>
  <si>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</si>
  <si>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</si>
  <si>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</si>
  <si>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</si>
  <si>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</si>
  <si>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</si>
  <si>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</si>
  <si>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</si>
  <si>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</si>
  <si>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</si>
  <si>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</si>
  <si>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</si>
  <si>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</si>
  <si>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</si>
  <si>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</si>
  <si>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</si>
  <si>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</si>
  <si>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</si>
  <si>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</si>
  <si>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</si>
  <si>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</si>
  <si>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</si>
  <si>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</si>
  <si>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</si>
  <si>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</si>
  <si>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</si>
  <si>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</si>
  <si>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</si>
  <si>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</si>
  <si>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</si>
  <si>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</si>
  <si>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</si>
  <si>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</si>
  <si>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</si>
  <si>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</si>
  <si>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</si>
  <si>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</si>
  <si>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</si>
  <si>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</si>
  <si>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</si>
  <si>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</si>
  <si>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</si>
  <si>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</si>
  <si>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</si>
  <si>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</si>
  <si>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</si>
  <si>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</si>
  <si>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</si>
  <si>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</si>
  <si>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</si>
  <si>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</si>
  <si>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</si>
  <si>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</si>
  <si>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</si>
  <si>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</si>
  <si>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</si>
  <si>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</si>
  <si>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</si>
  <si>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</si>
  <si>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</si>
  <si>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</si>
  <si>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</si>
  <si>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</si>
  <si>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</si>
  <si>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</si>
  <si>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</si>
  <si>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</si>
  <si>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</si>
  <si>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</si>
  <si>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</si>
  <si>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</si>
  <si>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</si>
  <si>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</si>
  <si>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</si>
  <si>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</si>
  <si>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</si>
  <si>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</si>
  <si>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</si>
  <si>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</si>
  <si>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</si>
  <si>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</si>
  <si>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</si>
  <si>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</si>
  <si>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</si>
  <si>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</si>
  <si>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</si>
  <si>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</si>
  <si>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</si>
  <si>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</si>
  <si>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</si>
  <si>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</si>
  <si>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</si>
  <si>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</si>
  <si>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</si>
  <si>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</si>
  <si>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</si>
  <si>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</si>
  <si>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</si>
  <si>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</si>
  <si>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</si>
  <si>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</si>
  <si>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</si>
  <si>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</si>
  <si>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有形固定資産減価償却費率は、類似団体平均値を下回っているものの、年度毎に高くなっていることから、施設全体の老朽化が進んでいると考えられます。
　また、管路経年変化率は増加傾向、管路更新率は減少傾向にあり、今後、老朽化した管路等を、いかに効率よく更新していくかが課題となっています。</t>
    <phoneticPr fontId="4"/>
  </si>
  <si>
    <t>　令和3～7年度までの経営計画に基づき、事業を実施しています。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収入増対策や経費削減に取組む必要があります。　
　また、管路については、アセットマネジメント手法を活用した効率的・計画的な更新が必要です。</t>
    <phoneticPr fontId="4"/>
  </si>
  <si>
    <t>　令和3年3月に策定した中期経営計画（令和3～7年度）に基づき、収入増対策や経費節減に取組みましたが、人口減少、節水意識の高まりや節水機器の普及などにより水道料金収入の減少傾向が続き、さらに電力・薬品の物価上昇の影響等で収益的収支は赤字となりました。
　料金回収率は100％を下回っていますが、これは下水道使用料徴収経費などが、本指標の算定における料金回収対象経費から控除されていないことなどによるものです。累積欠損金は発生していませんが経常収支比率が100％を切っており、厳しい経営状況にあるといえます。
　企業債残高対給水収益比率は微増となりました。類似団体平均値と比較すると高い水準であるため、施設等の効率的な更新をしていく必要があると考えています。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rPh sb="8" eb="10">
      <t>サクテイ</t>
    </rPh>
    <rPh sb="19" eb="21">
      <t>レイワ</t>
    </rPh>
    <rPh sb="107" eb="108">
      <t>トウ</t>
    </rPh>
    <rPh sb="230" eb="231">
      <t>キ</t>
    </rPh>
    <rPh sb="236" eb="237">
      <t>キビ</t>
    </rPh>
    <rPh sb="241" eb="2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</si>
</sst>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1.07</c:v>
                </c:pt>
                <c:pt idx="1">
                  <c:v>1.04</c:v>
                </c:pt>
                <c:pt idx="2">
                  <c:v>0.89</c:v>
                </c:pt>
                <c:pt idx="3">
                  <c:v>0.71</c:v>
                </c:pt>
                <c:pt idx="4">
                  <c:v>0.74</c:v>
                </c:pt>
              </c:numCache>
            </c:numRef>
          </c:val>
          <c:extLst>
            <c:ext xmlns:c16="http://schemas.microsoft.com/office/drawing/2014/chart" uri="{C3380CC4-5D6E-409C-BE32-E72D297353CC}">
              <c16:uniqueId val="{00000000-64C3-4181-9C60-E147B1F8A6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64C3-4181-9C60-E147B1F8A6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39.159999999999997</c:v>
                </c:pt>
                <c:pt idx="1">
                  <c:v>38.57</c:v>
                </c:pt>
                <c:pt idx="2">
                  <c:v>38.53</c:v>
                </c:pt>
                <c:pt idx="3">
                  <c:v>38.21</c:v>
                </c:pt>
                <c:pt idx="4">
                  <c:v>37.96</c:v>
                </c:pt>
              </c:numCache>
            </c:numRef>
          </c:val>
          <c:extLst>
            <c:ext xmlns:c16="http://schemas.microsoft.com/office/drawing/2014/chart" uri="{C3380CC4-5D6E-409C-BE32-E72D297353CC}">
              <c16:uniqueId val="{00000000-1E82-4FCD-AC67-A8683E9C1C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1E82-4FCD-AC67-A8683E9C1C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90.18</c:v>
                </c:pt>
                <c:pt idx="1">
                  <c:v>90.19</c:v>
                </c:pt>
                <c:pt idx="2">
                  <c:v>90.84</c:v>
                </c:pt>
                <c:pt idx="3">
                  <c:v>90.6</c:v>
                </c:pt>
                <c:pt idx="4">
                  <c:v>90.07</c:v>
                </c:pt>
              </c:numCache>
            </c:numRef>
          </c:val>
          <c:extLst>
            <c:ext xmlns:c16="http://schemas.microsoft.com/office/drawing/2014/chart" uri="{C3380CC4-5D6E-409C-BE32-E72D297353CC}">
              <c16:uniqueId val="{00000000-8EB0-4F43-922B-7F00127970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8EB0-4F43-922B-7F00127970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105.93</c:v>
                </c:pt>
                <c:pt idx="1">
                  <c:v>106.4</c:v>
                </c:pt>
                <c:pt idx="2">
                  <c:v>103.99</c:v>
                </c:pt>
                <c:pt idx="3">
                  <c:v>102.71</c:v>
                </c:pt>
                <c:pt idx="4">
                  <c:v>98.06</c:v>
                </c:pt>
              </c:numCache>
            </c:numRef>
          </c:val>
          <c:extLst>
            <c:ext xmlns:c16="http://schemas.microsoft.com/office/drawing/2014/chart" uri="{C3380CC4-5D6E-409C-BE32-E72D297353CC}">
              <c16:uniqueId val="{00000000-BCF4-4B91-8748-3A1F120DE1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BCF4-4B91-8748-3A1F120DE1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46.49</c:v>
                </c:pt>
                <c:pt idx="1">
                  <c:v>46.86</c:v>
                </c:pt>
                <c:pt idx="2">
                  <c:v>47.45</c:v>
                </c:pt>
                <c:pt idx="3">
                  <c:v>48.37</c:v>
                </c:pt>
                <c:pt idx="4">
                  <c:v>49.23</c:v>
                </c:pt>
              </c:numCache>
            </c:numRef>
          </c:val>
          <c:extLst>
            <c:ext xmlns:c16="http://schemas.microsoft.com/office/drawing/2014/chart" uri="{C3380CC4-5D6E-409C-BE32-E72D297353CC}">
              <c16:uniqueId val="{00000000-54D9-459D-A951-8B29CA733A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54D9-459D-A951-8B29CA733A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23.6</c:v>
                </c:pt>
                <c:pt idx="1">
                  <c:v>24.65</c:v>
                </c:pt>
                <c:pt idx="2">
                  <c:v>25.34</c:v>
                </c:pt>
                <c:pt idx="3">
                  <c:v>27.99</c:v>
                </c:pt>
                <c:pt idx="4">
                  <c:v>28.93</c:v>
                </c:pt>
              </c:numCache>
            </c:numRef>
          </c:val>
          <c:extLst>
            <c:ext xmlns:c16="http://schemas.microsoft.com/office/drawing/2014/chart" uri="{C3380CC4-5D6E-409C-BE32-E72D297353CC}">
              <c16:uniqueId val="{00000000-99BE-4FCD-9E59-63F7528E52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99BE-4FCD-9E59-63F7528E52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8-435F-B50C-CEFDDDF32D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28-435F-B50C-CEFDDDF32D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182.66</c:v>
                </c:pt>
                <c:pt idx="1">
                  <c:v>182.74</c:v>
                </c:pt>
                <c:pt idx="2">
                  <c:v>174.6</c:v>
                </c:pt>
                <c:pt idx="3">
                  <c:v>188.41</c:v>
                </c:pt>
                <c:pt idx="4">
                  <c:v>172.25</c:v>
                </c:pt>
              </c:numCache>
            </c:numRef>
          </c:val>
          <c:extLst>
            <c:ext xmlns:c16="http://schemas.microsoft.com/office/drawing/2014/chart" uri="{C3380CC4-5D6E-409C-BE32-E72D297353CC}">
              <c16:uniqueId val="{00000000-A858-43BD-BEE3-9315EB33B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A858-43BD-BEE3-9315EB33B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400.51</c:v>
                </c:pt>
                <c:pt idx="1">
                  <c:v>407.56</c:v>
                </c:pt>
                <c:pt idx="2">
                  <c:v>418.09</c:v>
                </c:pt>
                <c:pt idx="3">
                  <c:v>421.47</c:v>
                </c:pt>
                <c:pt idx="4">
                  <c:v>421.56</c:v>
                </c:pt>
              </c:numCache>
            </c:numRef>
          </c:val>
          <c:extLst>
            <c:ext xmlns:c16="http://schemas.microsoft.com/office/drawing/2014/chart" uri="{C3380CC4-5D6E-409C-BE32-E72D297353CC}">
              <c16:uniqueId val="{00000000-EC5C-4848-9A8A-E1567516F2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EC5C-4848-9A8A-E1567516F2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96.07</c:v>
                </c:pt>
                <c:pt idx="1">
                  <c:v>96.63</c:v>
                </c:pt>
                <c:pt idx="2">
                  <c:v>95.12</c:v>
                </c:pt>
                <c:pt idx="3">
                  <c:v>93.24</c:v>
                </c:pt>
                <c:pt idx="4">
                  <c:v>87.9</c:v>
                </c:pt>
              </c:numCache>
            </c:numRef>
          </c:val>
          <c:extLst>
            <c:ext xmlns:c16="http://schemas.microsoft.com/office/drawing/2014/chart" uri="{C3380CC4-5D6E-409C-BE32-E72D297353CC}">
              <c16:uniqueId val="{00000000-8EBC-4F85-B176-2A93768987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8EBC-4F85-B176-2A93768987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151.31</c:v>
                </c:pt>
                <c:pt idx="1">
                  <c:v>150.19</c:v>
                </c:pt>
                <c:pt idx="2">
                  <c:v>149.58000000000001</c:v>
                </c:pt>
                <c:pt idx="3">
                  <c:v>153.03</c:v>
                </c:pt>
                <c:pt idx="4">
                  <c:v>163.41</c:v>
                </c:pt>
              </c:numCache>
            </c:numRef>
          </c:val>
          <c:extLst>
            <c:ext xmlns:c16="http://schemas.microsoft.com/office/drawing/2014/chart" uri="{C3380CC4-5D6E-409C-BE32-E72D297353CC}">
              <c16:uniqueId val="{00000000-6755-48D8-BDDE-817B129C31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6755-48D8-BDDE-817B129C31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北九州市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929396</v>
      </c>
      <c r="AM8" s="45"/>
      <c r="AN8" s="45"/>
      <c r="AO8" s="45"/>
      <c r="AP8" s="45"/>
      <c r="AQ8" s="45"/>
      <c r="AR8" s="45"/>
      <c r="AS8" s="45"/>
      <c r="AT8" s="46">
        <f>データ!$S$6</f>
        <v>492.5</v>
      </c>
      <c r="AU8" s="47"/>
      <c r="AV8" s="47"/>
      <c r="AW8" s="47"/>
      <c r="AX8" s="47"/>
      <c r="AY8" s="47"/>
      <c r="AZ8" s="47"/>
      <c r="BA8" s="47"/>
      <c r="BB8" s="48">
        <f>データ!$T$6</f>
        <v>1887.1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69.58</v>
      </c>
      <c r="J10" s="47"/>
      <c r="K10" s="47"/>
      <c r="L10" s="47"/>
      <c r="M10" s="47"/>
      <c r="N10" s="47"/>
      <c r="O10" s="81"/>
      <c r="P10" s="48">
        <f>データ!$P$6</f>
        <v>99.55</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960437</v>
      </c>
      <c r="AM10" s="45"/>
      <c r="AN10" s="45"/>
      <c r="AO10" s="45"/>
      <c r="AP10" s="45"/>
      <c r="AQ10" s="45"/>
      <c r="AR10" s="45"/>
      <c r="AS10" s="45"/>
      <c r="AT10" s="46">
        <f>データ!$V$6</f>
        <v>270.16000000000003</v>
      </c>
      <c r="AU10" s="47"/>
      <c r="AV10" s="47"/>
      <c r="AW10" s="47"/>
      <c r="AX10" s="47"/>
      <c r="AY10" s="47"/>
      <c r="AZ10" s="47"/>
      <c r="BA10" s="47"/>
      <c r="BB10" s="48">
        <f>データ!$W$6</f>
        <v>3555.07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CmCj9Wi51vF3mRqvIP/1EZCRy58mIGsfIJUcGb4Xg6XLGCQaMEzLPfqj/sDifeHwwFEQOu95o+EXta2uyh6EQ==" saltValue="aTMGD1DcbwhZU75iyo5z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401005</v>
      </c>
      <c r="D6" s="20">
        <f t="shared" si="3"/>
        <v>46</v>
      </c>
      <c r="E6" s="20">
        <f t="shared" si="3"/>
        <v>1</v>
      </c>
      <c r="F6" s="20">
        <f t="shared" si="3"/>
        <v>0</v>
      </c>
      <c r="G6" s="20">
        <f t="shared" si="3"/>
        <v>1</v>
      </c>
      <c r="H6" s="20" t="str">
        <f t="shared" si="3"/>
        <v>福岡県　北九州市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69.58</v>
      </c>
      <c r="P6" s="21">
        <f t="shared" si="3"/>
        <v>99.55</v>
      </c>
      <c r="Q6" s="21">
        <f t="shared" si="3"/>
        <v>2200</v>
      </c>
      <c r="R6" s="21">
        <f t="shared" si="3"/>
        <v>929396</v>
      </c>
      <c r="S6" s="21">
        <f t="shared" si="3"/>
        <v>492.5</v>
      </c>
      <c r="T6" s="21">
        <f t="shared" si="3"/>
        <v>1887.1</v>
      </c>
      <c r="U6" s="21">
        <f t="shared" si="3"/>
        <v>960437</v>
      </c>
      <c r="V6" s="21">
        <f t="shared" si="3"/>
        <v>270.16000000000003</v>
      </c>
      <c r="W6" s="21">
        <f t="shared" si="3"/>
        <v>3555.07</v>
      </c>
      <c r="X6" s="22">
        <f>IF(X7="",NA(),X7)</f>
        <v>105.93</v>
      </c>
      <c r="Y6" s="22">
        <f t="shared" ref="Y6:AG6" si="4">IF(Y7="",NA(),Y7)</f>
        <v>106.4</v>
      </c>
      <c r="Z6" s="22">
        <f t="shared" si="4"/>
        <v>103.99</v>
      </c>
      <c r="AA6" s="22">
        <f t="shared" si="4"/>
        <v>102.71</v>
      </c>
      <c r="AB6" s="22">
        <f t="shared" si="4"/>
        <v>98.06</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182.66</v>
      </c>
      <c r="AU6" s="22">
        <f t="shared" ref="AU6:BC6" si="6">IF(AU7="",NA(),AU7)</f>
        <v>182.74</v>
      </c>
      <c r="AV6" s="22">
        <f t="shared" si="6"/>
        <v>174.6</v>
      </c>
      <c r="AW6" s="22">
        <f t="shared" si="6"/>
        <v>188.41</v>
      </c>
      <c r="AX6" s="22">
        <f t="shared" si="6"/>
        <v>172.25</v>
      </c>
      <c r="AY6" s="22">
        <f t="shared" si="6"/>
        <v>166.51</v>
      </c>
      <c r="AZ6" s="22">
        <f t="shared" si="6"/>
        <v>172.47</v>
      </c>
      <c r="BA6" s="22">
        <f t="shared" si="6"/>
        <v>170.76</v>
      </c>
      <c r="BB6" s="22">
        <f t="shared" si="6"/>
        <v>169.11</v>
      </c>
      <c r="BC6" s="22">
        <f t="shared" si="6"/>
        <v>157.01</v>
      </c>
      <c r="BD6" s="21" t="str">
        <f>IF(BD7="","",IF(BD7="-","【-】","【"&amp;SUBSTITUTE(TEXT(BD7,"#,##0.00"),"-","△")&amp;"】"))</f>
        <v>【252.29】</v>
      </c>
      <c r="BE6" s="22">
        <f>IF(BE7="",NA(),BE7)</f>
        <v>400.51</v>
      </c>
      <c r="BF6" s="22">
        <f t="shared" ref="BF6:BN6" si="7">IF(BF7="",NA(),BF7)</f>
        <v>407.56</v>
      </c>
      <c r="BG6" s="22">
        <f t="shared" si="7"/>
        <v>418.09</v>
      </c>
      <c r="BH6" s="22">
        <f t="shared" si="7"/>
        <v>421.47</v>
      </c>
      <c r="BI6" s="22">
        <f t="shared" si="7"/>
        <v>421.56</v>
      </c>
      <c r="BJ6" s="22">
        <f t="shared" si="7"/>
        <v>198.51</v>
      </c>
      <c r="BK6" s="22">
        <f t="shared" si="7"/>
        <v>193.57</v>
      </c>
      <c r="BL6" s="22">
        <f t="shared" si="7"/>
        <v>200.12</v>
      </c>
      <c r="BM6" s="22">
        <f t="shared" si="7"/>
        <v>194.42</v>
      </c>
      <c r="BN6" s="22">
        <f t="shared" si="7"/>
        <v>195.5</v>
      </c>
      <c r="BO6" s="21" t="str">
        <f>IF(BO7="","",IF(BO7="-","【-】","【"&amp;SUBSTITUTE(TEXT(BO7,"#,##0.00"),"-","△")&amp;"】"))</f>
        <v>【268.07】</v>
      </c>
      <c r="BP6" s="22">
        <f>IF(BP7="",NA(),BP7)</f>
        <v>96.07</v>
      </c>
      <c r="BQ6" s="22">
        <f t="shared" ref="BQ6:BY6" si="8">IF(BQ7="",NA(),BQ7)</f>
        <v>96.63</v>
      </c>
      <c r="BR6" s="22">
        <f t="shared" si="8"/>
        <v>95.12</v>
      </c>
      <c r="BS6" s="22">
        <f t="shared" si="8"/>
        <v>93.24</v>
      </c>
      <c r="BT6" s="22">
        <f t="shared" si="8"/>
        <v>87.9</v>
      </c>
      <c r="BU6" s="22">
        <f t="shared" si="8"/>
        <v>103.28</v>
      </c>
      <c r="BV6" s="22">
        <f t="shared" si="8"/>
        <v>102.26</v>
      </c>
      <c r="BW6" s="22">
        <f t="shared" si="8"/>
        <v>98.26</v>
      </c>
      <c r="BX6" s="22">
        <f t="shared" si="8"/>
        <v>100.4</v>
      </c>
      <c r="BY6" s="22">
        <f t="shared" si="8"/>
        <v>96.51</v>
      </c>
      <c r="BZ6" s="21" t="str">
        <f>IF(BZ7="","",IF(BZ7="-","【-】","【"&amp;SUBSTITUTE(TEXT(BZ7,"#,##0.00"),"-","△")&amp;"】"))</f>
        <v>【97.47】</v>
      </c>
      <c r="CA6" s="22">
        <f>IF(CA7="",NA(),CA7)</f>
        <v>151.31</v>
      </c>
      <c r="CB6" s="22">
        <f t="shared" ref="CB6:CJ6" si="9">IF(CB7="",NA(),CB7)</f>
        <v>150.19</v>
      </c>
      <c r="CC6" s="22">
        <f t="shared" si="9"/>
        <v>149.58000000000001</v>
      </c>
      <c r="CD6" s="22">
        <f t="shared" si="9"/>
        <v>153.03</v>
      </c>
      <c r="CE6" s="22">
        <f t="shared" si="9"/>
        <v>163.41</v>
      </c>
      <c r="CF6" s="22">
        <f t="shared" si="9"/>
        <v>173.11</v>
      </c>
      <c r="CG6" s="22">
        <f t="shared" si="9"/>
        <v>174.34</v>
      </c>
      <c r="CH6" s="22">
        <f t="shared" si="9"/>
        <v>172.33</v>
      </c>
      <c r="CI6" s="22">
        <f t="shared" si="9"/>
        <v>172.8</v>
      </c>
      <c r="CJ6" s="22">
        <f t="shared" si="9"/>
        <v>180.94</v>
      </c>
      <c r="CK6" s="21" t="str">
        <f>IF(CK7="","",IF(CK7="-","【-】","【"&amp;SUBSTITUTE(TEXT(CK7,"#,##0.00"),"-","△")&amp;"】"))</f>
        <v>【174.75】</v>
      </c>
      <c r="CL6" s="22">
        <f>IF(CL7="",NA(),CL7)</f>
        <v>39.159999999999997</v>
      </c>
      <c r="CM6" s="22">
        <f t="shared" ref="CM6:CU6" si="10">IF(CM7="",NA(),CM7)</f>
        <v>38.57</v>
      </c>
      <c r="CN6" s="22">
        <f t="shared" si="10"/>
        <v>38.53</v>
      </c>
      <c r="CO6" s="22">
        <f t="shared" si="10"/>
        <v>38.21</v>
      </c>
      <c r="CP6" s="22">
        <f t="shared" si="10"/>
        <v>37.96</v>
      </c>
      <c r="CQ6" s="22">
        <f t="shared" si="10"/>
        <v>59.32</v>
      </c>
      <c r="CR6" s="22">
        <f t="shared" si="10"/>
        <v>59.12</v>
      </c>
      <c r="CS6" s="22">
        <f t="shared" si="10"/>
        <v>59.37</v>
      </c>
      <c r="CT6" s="22">
        <f t="shared" si="10"/>
        <v>58.84</v>
      </c>
      <c r="CU6" s="22">
        <f t="shared" si="10"/>
        <v>58.91</v>
      </c>
      <c r="CV6" s="21" t="str">
        <f>IF(CV7="","",IF(CV7="-","【-】","【"&amp;SUBSTITUTE(TEXT(CV7,"#,##0.00"),"-","△")&amp;"】"))</f>
        <v>【59.97】</v>
      </c>
      <c r="CW6" s="22">
        <f>IF(CW7="",NA(),CW7)</f>
        <v>90.18</v>
      </c>
      <c r="CX6" s="22">
        <f t="shared" ref="CX6:DF6" si="11">IF(CX7="",NA(),CX7)</f>
        <v>90.19</v>
      </c>
      <c r="CY6" s="22">
        <f t="shared" si="11"/>
        <v>90.84</v>
      </c>
      <c r="CZ6" s="22">
        <f t="shared" si="11"/>
        <v>90.6</v>
      </c>
      <c r="DA6" s="22">
        <f t="shared" si="11"/>
        <v>90.07</v>
      </c>
      <c r="DB6" s="22">
        <f t="shared" si="11"/>
        <v>93.74</v>
      </c>
      <c r="DC6" s="22">
        <f t="shared" si="11"/>
        <v>93.64</v>
      </c>
      <c r="DD6" s="22">
        <f t="shared" si="11"/>
        <v>93.68</v>
      </c>
      <c r="DE6" s="22">
        <f t="shared" si="11"/>
        <v>94.13</v>
      </c>
      <c r="DF6" s="22">
        <f t="shared" si="11"/>
        <v>93.84</v>
      </c>
      <c r="DG6" s="21" t="str">
        <f>IF(DG7="","",IF(DG7="-","【-】","【"&amp;SUBSTITUTE(TEXT(DG7,"#,##0.00"),"-","△")&amp;"】"))</f>
        <v>【89.76】</v>
      </c>
      <c r="DH6" s="22">
        <f>IF(DH7="",NA(),DH7)</f>
        <v>46.49</v>
      </c>
      <c r="DI6" s="22">
        <f t="shared" ref="DI6:DQ6" si="12">IF(DI7="",NA(),DI7)</f>
        <v>46.86</v>
      </c>
      <c r="DJ6" s="22">
        <f t="shared" si="12"/>
        <v>47.45</v>
      </c>
      <c r="DK6" s="22">
        <f t="shared" si="12"/>
        <v>48.37</v>
      </c>
      <c r="DL6" s="22">
        <f t="shared" si="12"/>
        <v>49.23</v>
      </c>
      <c r="DM6" s="22">
        <f t="shared" si="12"/>
        <v>49.23</v>
      </c>
      <c r="DN6" s="22">
        <f t="shared" si="12"/>
        <v>49.78</v>
      </c>
      <c r="DO6" s="22">
        <f t="shared" si="12"/>
        <v>50.32</v>
      </c>
      <c r="DP6" s="22">
        <f t="shared" si="12"/>
        <v>50.93</v>
      </c>
      <c r="DQ6" s="22">
        <f t="shared" si="12"/>
        <v>51.24</v>
      </c>
      <c r="DR6" s="21" t="str">
        <f>IF(DR7="","",IF(DR7="-","【-】","【"&amp;SUBSTITUTE(TEXT(DR7,"#,##0.00"),"-","△")&amp;"】"))</f>
        <v>【51.51】</v>
      </c>
      <c r="DS6" s="22">
        <f>IF(DS7="",NA(),DS7)</f>
        <v>23.6</v>
      </c>
      <c r="DT6" s="22">
        <f t="shared" ref="DT6:EB6" si="13">IF(DT7="",NA(),DT7)</f>
        <v>24.65</v>
      </c>
      <c r="DU6" s="22">
        <f t="shared" si="13"/>
        <v>25.34</v>
      </c>
      <c r="DV6" s="22">
        <f t="shared" si="13"/>
        <v>27.99</v>
      </c>
      <c r="DW6" s="22">
        <f t="shared" si="13"/>
        <v>28.93</v>
      </c>
      <c r="DX6" s="22">
        <f t="shared" si="13"/>
        <v>21.62</v>
      </c>
      <c r="DY6" s="22">
        <f t="shared" si="13"/>
        <v>22.79</v>
      </c>
      <c r="DZ6" s="22">
        <f t="shared" si="13"/>
        <v>24.26</v>
      </c>
      <c r="EA6" s="22">
        <f t="shared" si="13"/>
        <v>25.55</v>
      </c>
      <c r="EB6" s="22">
        <f t="shared" si="13"/>
        <v>26.73</v>
      </c>
      <c r="EC6" s="21" t="str">
        <f>IF(EC7="","",IF(EC7="-","【-】","【"&amp;SUBSTITUTE(TEXT(EC7,"#,##0.00"),"-","△")&amp;"】"))</f>
        <v>【23.75】</v>
      </c>
      <c r="ED6" s="22">
        <f>IF(ED7="",NA(),ED7)</f>
        <v>1.07</v>
      </c>
      <c r="EE6" s="22">
        <f t="shared" ref="EE6:EM6" si="14">IF(EE7="",NA(),EE7)</f>
        <v>1.04</v>
      </c>
      <c r="EF6" s="22">
        <f t="shared" si="14"/>
        <v>0.89</v>
      </c>
      <c r="EG6" s="22">
        <f t="shared" si="14"/>
        <v>0.71</v>
      </c>
      <c r="EH6" s="22">
        <f t="shared" si="14"/>
        <v>0.74</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401005</v>
      </c>
      <c r="D7" s="24">
        <v>46</v>
      </c>
      <c r="E7" s="24">
        <v>1</v>
      </c>
      <c r="F7" s="24">
        <v>0</v>
      </c>
      <c r="G7" s="24">
        <v>1</v>
      </c>
      <c r="H7" s="24" t="s">
        <v>93</v>
      </c>
      <c r="I7" s="24" t="s">
        <v>94</v>
      </c>
      <c r="J7" s="24" t="s">
        <v>95</v>
      </c>
      <c r="K7" s="24" t="s">
        <v>96</v>
      </c>
      <c r="L7" s="24" t="s">
        <v>97</v>
      </c>
      <c r="M7" s="24" t="s">
        <v>98</v>
      </c>
      <c r="N7" s="25" t="s">
        <v>99</v>
      </c>
      <c r="O7" s="25">
        <v>69.58</v>
      </c>
      <c r="P7" s="25">
        <v>99.55</v>
      </c>
      <c r="Q7" s="25">
        <v>2200</v>
      </c>
      <c r="R7" s="25">
        <v>929396</v>
      </c>
      <c r="S7" s="25">
        <v>492.5</v>
      </c>
      <c r="T7" s="25">
        <v>1887.1</v>
      </c>
      <c r="U7" s="25">
        <v>960437</v>
      </c>
      <c r="V7" s="25">
        <v>270.16000000000003</v>
      </c>
      <c r="W7" s="25">
        <v>3555.07</v>
      </c>
      <c r="X7" s="25">
        <v>105.93</v>
      </c>
      <c r="Y7" s="25">
        <v>106.4</v>
      </c>
      <c r="Z7" s="25">
        <v>103.99</v>
      </c>
      <c r="AA7" s="25">
        <v>102.71</v>
      </c>
      <c r="AB7" s="25">
        <v>98.06</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182.66</v>
      </c>
      <c r="AU7" s="25">
        <v>182.74</v>
      </c>
      <c r="AV7" s="25">
        <v>174.6</v>
      </c>
      <c r="AW7" s="25">
        <v>188.41</v>
      </c>
      <c r="AX7" s="25">
        <v>172.25</v>
      </c>
      <c r="AY7" s="25">
        <v>166.51</v>
      </c>
      <c r="AZ7" s="25">
        <v>172.47</v>
      </c>
      <c r="BA7" s="25">
        <v>170.76</v>
      </c>
      <c r="BB7" s="25">
        <v>169.11</v>
      </c>
      <c r="BC7" s="25">
        <v>157.01</v>
      </c>
      <c r="BD7" s="25">
        <v>252.29</v>
      </c>
      <c r="BE7" s="25">
        <v>400.51</v>
      </c>
      <c r="BF7" s="25">
        <v>407.56</v>
      </c>
      <c r="BG7" s="25">
        <v>418.09</v>
      </c>
      <c r="BH7" s="25">
        <v>421.47</v>
      </c>
      <c r="BI7" s="25">
        <v>421.56</v>
      </c>
      <c r="BJ7" s="25">
        <v>198.51</v>
      </c>
      <c r="BK7" s="25">
        <v>193.57</v>
      </c>
      <c r="BL7" s="25">
        <v>200.12</v>
      </c>
      <c r="BM7" s="25">
        <v>194.42</v>
      </c>
      <c r="BN7" s="25">
        <v>195.5</v>
      </c>
      <c r="BO7" s="25">
        <v>268.07</v>
      </c>
      <c r="BP7" s="25">
        <v>96.07</v>
      </c>
      <c r="BQ7" s="25">
        <v>96.63</v>
      </c>
      <c r="BR7" s="25">
        <v>95.12</v>
      </c>
      <c r="BS7" s="25">
        <v>93.24</v>
      </c>
      <c r="BT7" s="25">
        <v>87.9</v>
      </c>
      <c r="BU7" s="25">
        <v>103.28</v>
      </c>
      <c r="BV7" s="25">
        <v>102.26</v>
      </c>
      <c r="BW7" s="25">
        <v>98.26</v>
      </c>
      <c r="BX7" s="25">
        <v>100.4</v>
      </c>
      <c r="BY7" s="25">
        <v>96.51</v>
      </c>
      <c r="BZ7" s="25">
        <v>97.47</v>
      </c>
      <c r="CA7" s="25">
        <v>151.31</v>
      </c>
      <c r="CB7" s="25">
        <v>150.19</v>
      </c>
      <c r="CC7" s="25">
        <v>149.58000000000001</v>
      </c>
      <c r="CD7" s="25">
        <v>153.03</v>
      </c>
      <c r="CE7" s="25">
        <v>163.41</v>
      </c>
      <c r="CF7" s="25">
        <v>173.11</v>
      </c>
      <c r="CG7" s="25">
        <v>174.34</v>
      </c>
      <c r="CH7" s="25">
        <v>172.33</v>
      </c>
      <c r="CI7" s="25">
        <v>172.8</v>
      </c>
      <c r="CJ7" s="25">
        <v>180.94</v>
      </c>
      <c r="CK7" s="25">
        <v>174.75</v>
      </c>
      <c r="CL7" s="25">
        <v>39.159999999999997</v>
      </c>
      <c r="CM7" s="25">
        <v>38.57</v>
      </c>
      <c r="CN7" s="25">
        <v>38.53</v>
      </c>
      <c r="CO7" s="25">
        <v>38.21</v>
      </c>
      <c r="CP7" s="25">
        <v>37.96</v>
      </c>
      <c r="CQ7" s="25">
        <v>59.32</v>
      </c>
      <c r="CR7" s="25">
        <v>59.12</v>
      </c>
      <c r="CS7" s="25">
        <v>59.37</v>
      </c>
      <c r="CT7" s="25">
        <v>58.84</v>
      </c>
      <c r="CU7" s="25">
        <v>58.91</v>
      </c>
      <c r="CV7" s="25">
        <v>59.97</v>
      </c>
      <c r="CW7" s="25">
        <v>90.18</v>
      </c>
      <c r="CX7" s="25">
        <v>90.19</v>
      </c>
      <c r="CY7" s="25">
        <v>90.84</v>
      </c>
      <c r="CZ7" s="25">
        <v>90.6</v>
      </c>
      <c r="DA7" s="25">
        <v>90.07</v>
      </c>
      <c r="DB7" s="25">
        <v>93.74</v>
      </c>
      <c r="DC7" s="25">
        <v>93.64</v>
      </c>
      <c r="DD7" s="25">
        <v>93.68</v>
      </c>
      <c r="DE7" s="25">
        <v>94.13</v>
      </c>
      <c r="DF7" s="25">
        <v>93.84</v>
      </c>
      <c r="DG7" s="25">
        <v>89.76</v>
      </c>
      <c r="DH7" s="25">
        <v>46.49</v>
      </c>
      <c r="DI7" s="25">
        <v>46.86</v>
      </c>
      <c r="DJ7" s="25">
        <v>47.45</v>
      </c>
      <c r="DK7" s="25">
        <v>48.37</v>
      </c>
      <c r="DL7" s="25">
        <v>49.23</v>
      </c>
      <c r="DM7" s="25">
        <v>49.23</v>
      </c>
      <c r="DN7" s="25">
        <v>49.78</v>
      </c>
      <c r="DO7" s="25">
        <v>50.32</v>
      </c>
      <c r="DP7" s="25">
        <v>50.93</v>
      </c>
      <c r="DQ7" s="25">
        <v>51.24</v>
      </c>
      <c r="DR7" s="25">
        <v>51.51</v>
      </c>
      <c r="DS7" s="25">
        <v>23.6</v>
      </c>
      <c r="DT7" s="25">
        <v>24.65</v>
      </c>
      <c r="DU7" s="25">
        <v>25.34</v>
      </c>
      <c r="DV7" s="25">
        <v>27.99</v>
      </c>
      <c r="DW7" s="25">
        <v>28.93</v>
      </c>
      <c r="DX7" s="25">
        <v>21.62</v>
      </c>
      <c r="DY7" s="25">
        <v>22.79</v>
      </c>
      <c r="DZ7" s="25">
        <v>24.26</v>
      </c>
      <c r="EA7" s="25">
        <v>25.55</v>
      </c>
      <c r="EB7" s="25">
        <v>26.73</v>
      </c>
      <c r="EC7" s="25">
        <v>23.75</v>
      </c>
      <c r="ED7" s="25">
        <v>1.07</v>
      </c>
      <c r="EE7" s="25">
        <v>1.04</v>
      </c>
      <c r="EF7" s="25">
        <v>0.89</v>
      </c>
      <c r="EG7" s="25">
        <v>0.71</v>
      </c>
      <c r="EH7" s="25">
        <v>0.74</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2024-01-19T06:37:30Z</cp:lastPrinted>
  <dcterms:created xsi:type="dcterms:W3CDTF">2023-12-05T01:00:36Z</dcterms:created>
  <dcterms:modified xsi:type="dcterms:W3CDTF">2024-01-24T05:27:55Z</dcterms:modified>
  <cp:category/>
</cp:coreProperties>
</file>