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５年度\【R6.1.26期限】公営企業に係る経営比較分析表（令和４年度決算）の分析について\●まとめ〈公表用〉\"/>
    </mc:Choice>
  </mc:AlternateContent>
  <xr:revisionPtr revIDLastSave="0" documentId="13_ncr:1_{1095E938-BB32-4854-9CB4-BB50AB95CFA0}" xr6:coauthVersionLast="41" xr6:coauthVersionMax="41" xr10:uidLastSave="{00000000-0000-0000-0000-000000000000}"/>
  <workbookProtection workbookAlgorithmName="SHA-512" workbookHashValue="X1mzErkIRqBOMuUHM13nyIkBV1YXkbo6uOGcSPEak92wGyLdcMtw7VnLRGp7wWMDI1y2Zpcz2U822Dk3SiVCSw==" workbookSaltValue="gQ1nrsGjz46ZXbCGYbZaXQ==" workbookSpinCount="100000" lockStructure="1"/>
  <bookViews>
    <workbookView xWindow="-735" yWindow="1275" windowWidth="28575" windowHeight="145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B8" i="4"/>
  <c r="AT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<sst xmlns="http://schemas.openxmlformats.org/spreadsheetml/2006/main" count="228" uniqueCount="113">
  <si>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</si>
  <si>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</si>
  <si>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</si>
  <si>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</si>
  <si>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</si>
  <si>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</si>
  <si>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</si>
  <si>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</si>
  <si>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</si>
  <si>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</si>
  <si>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</si>
  <si>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</si>
  <si>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</si>
  <si>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</si>
  <si>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</si>
  <si>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</si>
  <si>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</si>
  <si>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</si>
  <si>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</si>
  <si>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</si>
  <si>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</si>
  <si>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</si>
  <si>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</si>
  <si>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</si>
  <si>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</si>
  <si>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</si>
  <si>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</si>
  <si>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</si>
  <si>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</si>
  <si>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</si>
  <si>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</si>
  <si>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</si>
  <si>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</si>
  <si>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</si>
  <si>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</si>
  <si>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</si>
  <si>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</si>
  <si>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</si>
  <si>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</si>
  <si>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</si>
  <si>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</si>
  <si>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</si>
  <si>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</si>
  <si>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</si>
  <si>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</si>
  <si>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</si>
  <si>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</si>
  <si>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</si>
  <si>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</si>
  <si>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</si>
  <si>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</si>
  <si>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</si>
  <si>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</si>
  <si>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</si>
  <si>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</si>
  <si>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</si>
  <si>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</si>
  <si>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</si>
  <si>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</si>
  <si>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</si>
  <si>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</si>
  <si>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</si>
  <si>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</si>
  <si>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</si>
  <si>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</si>
  <si>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</si>
  <si>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</si>
  <si>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</si>
  <si>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</si>
  <si>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</si>
  <si>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</si>
  <si>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</si>
  <si>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</si>
  <si>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</si>
  <si>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</si>
  <si>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</si>
  <si>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</si>
  <si>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</si>
  <si>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</si>
  <si>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</si>
  <si>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</si>
  <si>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</si>
  <si>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</si>
  <si>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</si>
  <si>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</si>
  <si>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</si>
  <si>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</si>
  <si>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</si>
  <si>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</si>
  <si>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</si>
  <si>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</si>
  <si>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</si>
  <si>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</si>
  <si>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</si>
  <si>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</si>
  <si>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</si>
  <si>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</si>
  <si>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</si>
  <si>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</si>
  <si>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</si>
  <si>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</si>
  <si>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</si>
  <si>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</si>
  <si>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</si>
  <si>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</si>
  <si>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</si>
  <si>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</si>
  <si>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</si>
  <si>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</si>
  <si>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</si>
  <si>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用水供給事業は、北部福岡緊急連絡管と共同整備した施設により、平成23年4月から宗像地区事務組合と新宮町、平成27年度から岡垣町、平成28年度から古賀市、平成29年度から香春町、計5事業者に供給しています。
　経常収支比率や料金回収率は100％を超える水準を維持しています。また、累積欠損金比率、流動比率、企業債残高対給水収益比率も昨年度に引き続き順調に改善されています。
　今後も新規の供給先の確保など、供給量の増加に努め、更なる経営の健全化をめざします。</t>
    <phoneticPr fontId="4"/>
  </si>
  <si>
    <t xml:space="preserve"> 用水供給事業は、平成23年4月より供用開始したことから、資産が比較的新しく、現時点で、老朽化等の問題は生じていません。</t>
    <phoneticPr fontId="4"/>
  </si>
  <si>
    <t>　現時点での指標として、類似団体よりも低い指標もありますが、供用開始から年数が浅いこと、また、今後、新たな供給先の確保をめざしていくことから、全体的に経営状況は改善されていくと見込んでいます。
　国の「新水道ビジョン」では、地域の中核となる水道事業者の役割として、近隣の中小規模の水道事業者の支援が挙げられています。また、令和元年10月に施行された改正水道法により、国や県の役割が明確化され、さらに広域連携の推進が期待できる環境が整ってきています。
　今後、水道事業の持続の観点から、本市と周辺自治体の双方にメリットのある方法で、用水供給等の広域連携の検討・協議を進めてまいります。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</si>
</sst>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C-47B2-AB5A-65FD7FDC1D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67BC-47B2-AB5A-65FD7FDC1D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82.39</c:v>
                </c:pt>
                <c:pt idx="1">
                  <c:v>80.95</c:v>
                </c:pt>
                <c:pt idx="2">
                  <c:v>79.819999999999993</c:v>
                </c:pt>
                <c:pt idx="3">
                  <c:v>79.48</c:v>
                </c:pt>
                <c:pt idx="4">
                  <c:v>84.26</c:v>
                </c:pt>
              </c:numCache>
            </c:numRef>
          </c:val>
          <c:extLst>
            <c:ext xmlns:c16="http://schemas.microsoft.com/office/drawing/2014/chart" uri="{C3380CC4-5D6E-409C-BE32-E72D297353CC}">
              <c16:uniqueId val="{00000000-7BA4-464D-A35A-E425BDA092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7BA4-464D-A35A-E425BDA092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99.99</c:v>
                </c:pt>
                <c:pt idx="1">
                  <c:v>100</c:v>
                </c:pt>
                <c:pt idx="2">
                  <c:v>99.96</c:v>
                </c:pt>
                <c:pt idx="3">
                  <c:v>100</c:v>
                </c:pt>
                <c:pt idx="4">
                  <c:v>100</c:v>
                </c:pt>
              </c:numCache>
            </c:numRef>
          </c:val>
          <c:extLst>
            <c:ext xmlns:c16="http://schemas.microsoft.com/office/drawing/2014/chart" uri="{C3380CC4-5D6E-409C-BE32-E72D297353CC}">
              <c16:uniqueId val="{00000000-2ABF-4147-9A85-B554CB3193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2ABF-4147-9A85-B554CB3193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102.6</c:v>
                </c:pt>
                <c:pt idx="1">
                  <c:v>103.3</c:v>
                </c:pt>
                <c:pt idx="2">
                  <c:v>103.68</c:v>
                </c:pt>
                <c:pt idx="3">
                  <c:v>111.42</c:v>
                </c:pt>
                <c:pt idx="4">
                  <c:v>109.75</c:v>
                </c:pt>
              </c:numCache>
            </c:numRef>
          </c:val>
          <c:extLst>
            <c:ext xmlns:c16="http://schemas.microsoft.com/office/drawing/2014/chart" uri="{C3380CC4-5D6E-409C-BE32-E72D297353CC}">
              <c16:uniqueId val="{00000000-0752-4092-8BFF-22ADC7A06B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0752-4092-8BFF-22ADC7A06B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22.33</c:v>
                </c:pt>
                <c:pt idx="1">
                  <c:v>25.17</c:v>
                </c:pt>
                <c:pt idx="2">
                  <c:v>27.91</c:v>
                </c:pt>
                <c:pt idx="3">
                  <c:v>30.64</c:v>
                </c:pt>
                <c:pt idx="4">
                  <c:v>33.29</c:v>
                </c:pt>
              </c:numCache>
            </c:numRef>
          </c:val>
          <c:extLst>
            <c:ext xmlns:c16="http://schemas.microsoft.com/office/drawing/2014/chart" uri="{C3380CC4-5D6E-409C-BE32-E72D297353CC}">
              <c16:uniqueId val="{00000000-8745-4AC9-89E7-C655AA09FE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8745-4AC9-89E7-C655AA09FE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C4-4E96-84EA-6D52FC1E19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51C4-4E96-84EA-6D52FC1E19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208.1</c:v>
                </c:pt>
                <c:pt idx="1">
                  <c:v>206.91</c:v>
                </c:pt>
                <c:pt idx="2">
                  <c:v>206.11</c:v>
                </c:pt>
                <c:pt idx="3">
                  <c:v>176.69</c:v>
                </c:pt>
                <c:pt idx="4">
                  <c:v>156.59</c:v>
                </c:pt>
              </c:numCache>
            </c:numRef>
          </c:val>
          <c:extLst>
            <c:ext xmlns:c16="http://schemas.microsoft.com/office/drawing/2014/chart" uri="{C3380CC4-5D6E-409C-BE32-E72D297353CC}">
              <c16:uniqueId val="{00000000-C320-488F-8427-4C982F74D2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C320-488F-8427-4C982F74D2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-37.159999999999997</c:v>
                </c:pt>
                <c:pt idx="1">
                  <c:v>-14.01</c:v>
                </c:pt>
                <c:pt idx="2">
                  <c:v>-8.8000000000000007</c:v>
                </c:pt>
                <c:pt idx="3">
                  <c:v>43.86</c:v>
                </c:pt>
                <c:pt idx="4">
                  <c:v>72.400000000000006</c:v>
                </c:pt>
              </c:numCache>
            </c:numRef>
          </c:val>
          <c:extLst>
            <c:ext xmlns:c16="http://schemas.microsoft.com/office/drawing/2014/chart" uri="{C3380CC4-5D6E-409C-BE32-E72D297353CC}">
              <c16:uniqueId val="{00000000-91B7-410E-889B-2135FF70F2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91B7-410E-889B-2135FF70F2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653.91999999999996</c:v>
                </c:pt>
                <c:pt idx="1">
                  <c:v>633.88</c:v>
                </c:pt>
                <c:pt idx="2">
                  <c:v>615.29999999999995</c:v>
                </c:pt>
                <c:pt idx="3">
                  <c:v>535.25</c:v>
                </c:pt>
                <c:pt idx="4">
                  <c:v>478.98</c:v>
                </c:pt>
              </c:numCache>
            </c:numRef>
          </c:val>
          <c:extLst>
            <c:ext xmlns:c16="http://schemas.microsoft.com/office/drawing/2014/chart" uri="{C3380CC4-5D6E-409C-BE32-E72D297353CC}">
              <c16:uniqueId val="{00000000-37F0-4394-9091-065CF88BE6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37F0-4394-9091-065CF88BE6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102.66</c:v>
                </c:pt>
                <c:pt idx="1">
                  <c:v>101.61</c:v>
                </c:pt>
                <c:pt idx="2">
                  <c:v>102.25</c:v>
                </c:pt>
                <c:pt idx="3">
                  <c:v>112.88</c:v>
                </c:pt>
                <c:pt idx="4">
                  <c:v>110.13</c:v>
                </c:pt>
              </c:numCache>
            </c:numRef>
          </c:val>
          <c:extLst>
            <c:ext xmlns:c16="http://schemas.microsoft.com/office/drawing/2014/chart" uri="{C3380CC4-5D6E-409C-BE32-E72D297353CC}">
              <c16:uniqueId val="{00000000-DA72-4EA3-8C7E-F3ACBBC330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DA72-4EA3-8C7E-F3ACBBC330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86.91</c:v>
                </c:pt>
                <c:pt idx="1">
                  <c:v>88.03</c:v>
                </c:pt>
                <c:pt idx="2">
                  <c:v>87.53</c:v>
                </c:pt>
                <c:pt idx="3">
                  <c:v>87.06</c:v>
                </c:pt>
                <c:pt idx="4">
                  <c:v>89.16</c:v>
                </c:pt>
              </c:numCache>
            </c:numRef>
          </c:val>
          <c:extLst>
            <c:ext xmlns:c16="http://schemas.microsoft.com/office/drawing/2014/chart" uri="{C3380CC4-5D6E-409C-BE32-E72D297353CC}">
              <c16:uniqueId val="{00000000-0150-457E-85CD-A21EC4AD79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0150-457E-85CD-A21EC4AD79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5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福岡県　北九州市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f>データ!$R$6</f>
        <v>929396</v>
      </c>
      <c r="AM8" s="66"/>
      <c r="AN8" s="66"/>
      <c r="AO8" s="66"/>
      <c r="AP8" s="66"/>
      <c r="AQ8" s="66"/>
      <c r="AR8" s="66"/>
      <c r="AS8" s="66"/>
      <c r="AT8" s="37">
        <f>データ!$S$6</f>
        <v>492.5</v>
      </c>
      <c r="AU8" s="38"/>
      <c r="AV8" s="38"/>
      <c r="AW8" s="38"/>
      <c r="AX8" s="38"/>
      <c r="AY8" s="38"/>
      <c r="AZ8" s="38"/>
      <c r="BA8" s="38"/>
      <c r="BB8" s="55">
        <f>データ!$T$6</f>
        <v>1887.1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54.74</v>
      </c>
      <c r="J10" s="38"/>
      <c r="K10" s="38"/>
      <c r="L10" s="38"/>
      <c r="M10" s="38"/>
      <c r="N10" s="38"/>
      <c r="O10" s="65"/>
      <c r="P10" s="55">
        <f>データ!$P$6</f>
        <v>87.46</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262018</v>
      </c>
      <c r="AM10" s="66"/>
      <c r="AN10" s="66"/>
      <c r="AO10" s="66"/>
      <c r="AP10" s="66"/>
      <c r="AQ10" s="66"/>
      <c r="AR10" s="66"/>
      <c r="AS10" s="66"/>
      <c r="AT10" s="37">
        <f>データ!$V$6</f>
        <v>139.91999999999999</v>
      </c>
      <c r="AU10" s="38"/>
      <c r="AV10" s="38"/>
      <c r="AW10" s="38"/>
      <c r="AX10" s="38"/>
      <c r="AY10" s="38"/>
      <c r="AZ10" s="38"/>
      <c r="BA10" s="38"/>
      <c r="BB10" s="55">
        <f>データ!$W$6</f>
        <v>1872.63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fOUZQxCTkDyuFkKlCsdLRJOAMhZ9hSgwR3vvRTEKWb4Dsy8f2Ly/WHEKrBszvSjix6TVseAJSZMnu1OfUIsNQ==" saltValue="YQ1rwD2a17oi3gTDNy6Z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401005</v>
      </c>
      <c r="D6" s="20">
        <f t="shared" si="3"/>
        <v>46</v>
      </c>
      <c r="E6" s="20">
        <f t="shared" si="3"/>
        <v>1</v>
      </c>
      <c r="F6" s="20">
        <f t="shared" si="3"/>
        <v>0</v>
      </c>
      <c r="G6" s="20">
        <f t="shared" si="3"/>
        <v>2</v>
      </c>
      <c r="H6" s="20" t="str">
        <f t="shared" si="3"/>
        <v>福岡県　北九州市</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54.74</v>
      </c>
      <c r="P6" s="21">
        <f t="shared" si="3"/>
        <v>87.46</v>
      </c>
      <c r="Q6" s="21">
        <f t="shared" si="3"/>
        <v>0</v>
      </c>
      <c r="R6" s="21">
        <f t="shared" si="3"/>
        <v>929396</v>
      </c>
      <c r="S6" s="21">
        <f t="shared" si="3"/>
        <v>492.5</v>
      </c>
      <c r="T6" s="21">
        <f t="shared" si="3"/>
        <v>1887.1</v>
      </c>
      <c r="U6" s="21">
        <f t="shared" si="3"/>
        <v>262018</v>
      </c>
      <c r="V6" s="21">
        <f t="shared" si="3"/>
        <v>139.91999999999999</v>
      </c>
      <c r="W6" s="21">
        <f t="shared" si="3"/>
        <v>1872.63</v>
      </c>
      <c r="X6" s="22">
        <f>IF(X7="",NA(),X7)</f>
        <v>102.6</v>
      </c>
      <c r="Y6" s="22">
        <f t="shared" ref="Y6:AG6" si="4">IF(Y7="",NA(),Y7)</f>
        <v>103.3</v>
      </c>
      <c r="Z6" s="22">
        <f t="shared" si="4"/>
        <v>103.68</v>
      </c>
      <c r="AA6" s="22">
        <f t="shared" si="4"/>
        <v>111.42</v>
      </c>
      <c r="AB6" s="22">
        <f t="shared" si="4"/>
        <v>109.75</v>
      </c>
      <c r="AC6" s="22">
        <f t="shared" si="4"/>
        <v>112.98</v>
      </c>
      <c r="AD6" s="22">
        <f t="shared" si="4"/>
        <v>112.91</v>
      </c>
      <c r="AE6" s="22">
        <f t="shared" si="4"/>
        <v>111.13</v>
      </c>
      <c r="AF6" s="22">
        <f t="shared" si="4"/>
        <v>112.49</v>
      </c>
      <c r="AG6" s="22">
        <f t="shared" si="4"/>
        <v>107.33</v>
      </c>
      <c r="AH6" s="21" t="str">
        <f>IF(AH7="","",IF(AH7="-","【-】","【"&amp;SUBSTITUTE(TEXT(AH7,"#,##0.00"),"-","△")&amp;"】"))</f>
        <v>【107.33】</v>
      </c>
      <c r="AI6" s="22">
        <f>IF(AI7="",NA(),AI7)</f>
        <v>208.1</v>
      </c>
      <c r="AJ6" s="22">
        <f t="shared" ref="AJ6:AR6" si="5">IF(AJ7="",NA(),AJ7)</f>
        <v>206.91</v>
      </c>
      <c r="AK6" s="22">
        <f t="shared" si="5"/>
        <v>206.11</v>
      </c>
      <c r="AL6" s="22">
        <f t="shared" si="5"/>
        <v>176.69</v>
      </c>
      <c r="AM6" s="22">
        <f t="shared" si="5"/>
        <v>156.59</v>
      </c>
      <c r="AN6" s="22">
        <f t="shared" si="5"/>
        <v>10.49</v>
      </c>
      <c r="AO6" s="22">
        <f t="shared" si="5"/>
        <v>9.92</v>
      </c>
      <c r="AP6" s="22">
        <f t="shared" si="5"/>
        <v>12.29</v>
      </c>
      <c r="AQ6" s="22">
        <f t="shared" si="5"/>
        <v>8.77</v>
      </c>
      <c r="AR6" s="22">
        <f t="shared" si="5"/>
        <v>8.81</v>
      </c>
      <c r="AS6" s="21" t="str">
        <f>IF(AS7="","",IF(AS7="-","【-】","【"&amp;SUBSTITUTE(TEXT(AS7,"#,##0.00"),"-","△")&amp;"】"))</f>
        <v>【8.81】</v>
      </c>
      <c r="AT6" s="22">
        <f>IF(AT7="",NA(),AT7)</f>
        <v>-37.159999999999997</v>
      </c>
      <c r="AU6" s="22">
        <f t="shared" ref="AU6:BC6" si="6">IF(AU7="",NA(),AU7)</f>
        <v>-14.01</v>
      </c>
      <c r="AV6" s="22">
        <f t="shared" si="6"/>
        <v>-8.8000000000000007</v>
      </c>
      <c r="AW6" s="22">
        <f t="shared" si="6"/>
        <v>43.86</v>
      </c>
      <c r="AX6" s="22">
        <f t="shared" si="6"/>
        <v>72.400000000000006</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653.91999999999996</v>
      </c>
      <c r="BF6" s="22">
        <f t="shared" ref="BF6:BN6" si="7">IF(BF7="",NA(),BF7)</f>
        <v>633.88</v>
      </c>
      <c r="BG6" s="22">
        <f t="shared" si="7"/>
        <v>615.29999999999995</v>
      </c>
      <c r="BH6" s="22">
        <f t="shared" si="7"/>
        <v>535.25</v>
      </c>
      <c r="BI6" s="22">
        <f t="shared" si="7"/>
        <v>478.98</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102.66</v>
      </c>
      <c r="BQ6" s="22">
        <f t="shared" ref="BQ6:BY6" si="8">IF(BQ7="",NA(),BQ7)</f>
        <v>101.61</v>
      </c>
      <c r="BR6" s="22">
        <f t="shared" si="8"/>
        <v>102.25</v>
      </c>
      <c r="BS6" s="22">
        <f t="shared" si="8"/>
        <v>112.88</v>
      </c>
      <c r="BT6" s="22">
        <f t="shared" si="8"/>
        <v>110.13</v>
      </c>
      <c r="BU6" s="22">
        <f t="shared" si="8"/>
        <v>112.83</v>
      </c>
      <c r="BV6" s="22">
        <f t="shared" si="8"/>
        <v>112.84</v>
      </c>
      <c r="BW6" s="22">
        <f t="shared" si="8"/>
        <v>110.77</v>
      </c>
      <c r="BX6" s="22">
        <f t="shared" si="8"/>
        <v>112.35</v>
      </c>
      <c r="BY6" s="22">
        <f t="shared" si="8"/>
        <v>106.47</v>
      </c>
      <c r="BZ6" s="21" t="str">
        <f>IF(BZ7="","",IF(BZ7="-","【-】","【"&amp;SUBSTITUTE(TEXT(BZ7,"#,##0.00"),"-","△")&amp;"】"))</f>
        <v>【106.47】</v>
      </c>
      <c r="CA6" s="22">
        <f>IF(CA7="",NA(),CA7)</f>
        <v>86.91</v>
      </c>
      <c r="CB6" s="22">
        <f t="shared" ref="CB6:CJ6" si="9">IF(CB7="",NA(),CB7)</f>
        <v>88.03</v>
      </c>
      <c r="CC6" s="22">
        <f t="shared" si="9"/>
        <v>87.53</v>
      </c>
      <c r="CD6" s="22">
        <f t="shared" si="9"/>
        <v>87.06</v>
      </c>
      <c r="CE6" s="22">
        <f t="shared" si="9"/>
        <v>89.16</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82.39</v>
      </c>
      <c r="CM6" s="22">
        <f t="shared" ref="CM6:CU6" si="10">IF(CM7="",NA(),CM7)</f>
        <v>80.95</v>
      </c>
      <c r="CN6" s="22">
        <f t="shared" si="10"/>
        <v>79.819999999999993</v>
      </c>
      <c r="CO6" s="22">
        <f t="shared" si="10"/>
        <v>79.48</v>
      </c>
      <c r="CP6" s="22">
        <f t="shared" si="10"/>
        <v>84.26</v>
      </c>
      <c r="CQ6" s="22">
        <f t="shared" si="10"/>
        <v>61.77</v>
      </c>
      <c r="CR6" s="22">
        <f t="shared" si="10"/>
        <v>61.69</v>
      </c>
      <c r="CS6" s="22">
        <f t="shared" si="10"/>
        <v>62.26</v>
      </c>
      <c r="CT6" s="22">
        <f t="shared" si="10"/>
        <v>62.22</v>
      </c>
      <c r="CU6" s="22">
        <f t="shared" si="10"/>
        <v>61.45</v>
      </c>
      <c r="CV6" s="21" t="str">
        <f>IF(CV7="","",IF(CV7="-","【-】","【"&amp;SUBSTITUTE(TEXT(CV7,"#,##0.00"),"-","△")&amp;"】"))</f>
        <v>【61.45】</v>
      </c>
      <c r="CW6" s="22">
        <f>IF(CW7="",NA(),CW7)</f>
        <v>99.99</v>
      </c>
      <c r="CX6" s="22">
        <f t="shared" ref="CX6:DF6" si="11">IF(CX7="",NA(),CX7)</f>
        <v>100</v>
      </c>
      <c r="CY6" s="22">
        <f t="shared" si="11"/>
        <v>99.96</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22.33</v>
      </c>
      <c r="DI6" s="22">
        <f t="shared" ref="DI6:DQ6" si="12">IF(DI7="",NA(),DI7)</f>
        <v>25.17</v>
      </c>
      <c r="DJ6" s="22">
        <f t="shared" si="12"/>
        <v>27.91</v>
      </c>
      <c r="DK6" s="22">
        <f t="shared" si="12"/>
        <v>30.64</v>
      </c>
      <c r="DL6" s="22">
        <f t="shared" si="12"/>
        <v>33.29</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401005</v>
      </c>
      <c r="D7" s="24">
        <v>46</v>
      </c>
      <c r="E7" s="24">
        <v>1</v>
      </c>
      <c r="F7" s="24">
        <v>0</v>
      </c>
      <c r="G7" s="24">
        <v>2</v>
      </c>
      <c r="H7" s="24" t="s">
        <v>93</v>
      </c>
      <c r="I7" s="24" t="s">
        <v>94</v>
      </c>
      <c r="J7" s="24" t="s">
        <v>95</v>
      </c>
      <c r="K7" s="24" t="s">
        <v>96</v>
      </c>
      <c r="L7" s="24" t="s">
        <v>97</v>
      </c>
      <c r="M7" s="24" t="s">
        <v>98</v>
      </c>
      <c r="N7" s="25" t="s">
        <v>99</v>
      </c>
      <c r="O7" s="25">
        <v>54.74</v>
      </c>
      <c r="P7" s="25">
        <v>87.46</v>
      </c>
      <c r="Q7" s="25">
        <v>0</v>
      </c>
      <c r="R7" s="25">
        <v>929396</v>
      </c>
      <c r="S7" s="25">
        <v>492.5</v>
      </c>
      <c r="T7" s="25">
        <v>1887.1</v>
      </c>
      <c r="U7" s="25">
        <v>262018</v>
      </c>
      <c r="V7" s="25">
        <v>139.91999999999999</v>
      </c>
      <c r="W7" s="25">
        <v>1872.63</v>
      </c>
      <c r="X7" s="25">
        <v>102.6</v>
      </c>
      <c r="Y7" s="25">
        <v>103.3</v>
      </c>
      <c r="Z7" s="25">
        <v>103.68</v>
      </c>
      <c r="AA7" s="25">
        <v>111.42</v>
      </c>
      <c r="AB7" s="25">
        <v>109.75</v>
      </c>
      <c r="AC7" s="25">
        <v>112.98</v>
      </c>
      <c r="AD7" s="25">
        <v>112.91</v>
      </c>
      <c r="AE7" s="25">
        <v>111.13</v>
      </c>
      <c r="AF7" s="25">
        <v>112.49</v>
      </c>
      <c r="AG7" s="25">
        <v>107.33</v>
      </c>
      <c r="AH7" s="25">
        <v>107.33</v>
      </c>
      <c r="AI7" s="25">
        <v>208.1</v>
      </c>
      <c r="AJ7" s="25">
        <v>206.91</v>
      </c>
      <c r="AK7" s="25">
        <v>206.11</v>
      </c>
      <c r="AL7" s="25">
        <v>176.69</v>
      </c>
      <c r="AM7" s="25">
        <v>156.59</v>
      </c>
      <c r="AN7" s="25">
        <v>10.49</v>
      </c>
      <c r="AO7" s="25">
        <v>9.92</v>
      </c>
      <c r="AP7" s="25">
        <v>12.29</v>
      </c>
      <c r="AQ7" s="25">
        <v>8.77</v>
      </c>
      <c r="AR7" s="25">
        <v>8.81</v>
      </c>
      <c r="AS7" s="25">
        <v>8.81</v>
      </c>
      <c r="AT7" s="25">
        <v>-37.159999999999997</v>
      </c>
      <c r="AU7" s="25">
        <v>-14.01</v>
      </c>
      <c r="AV7" s="25">
        <v>-8.8000000000000007</v>
      </c>
      <c r="AW7" s="25">
        <v>43.86</v>
      </c>
      <c r="AX7" s="25">
        <v>72.400000000000006</v>
      </c>
      <c r="AY7" s="25">
        <v>258.49</v>
      </c>
      <c r="AZ7" s="25">
        <v>271.10000000000002</v>
      </c>
      <c r="BA7" s="25">
        <v>284.45</v>
      </c>
      <c r="BB7" s="25">
        <v>309.23</v>
      </c>
      <c r="BC7" s="25">
        <v>313.43</v>
      </c>
      <c r="BD7" s="25">
        <v>313.43</v>
      </c>
      <c r="BE7" s="25">
        <v>653.91999999999996</v>
      </c>
      <c r="BF7" s="25">
        <v>633.88</v>
      </c>
      <c r="BG7" s="25">
        <v>615.29999999999995</v>
      </c>
      <c r="BH7" s="25">
        <v>535.25</v>
      </c>
      <c r="BI7" s="25">
        <v>478.98</v>
      </c>
      <c r="BJ7" s="25">
        <v>290.31</v>
      </c>
      <c r="BK7" s="25">
        <v>272.95999999999998</v>
      </c>
      <c r="BL7" s="25">
        <v>260.95999999999998</v>
      </c>
      <c r="BM7" s="25">
        <v>240.07</v>
      </c>
      <c r="BN7" s="25">
        <v>224.81</v>
      </c>
      <c r="BO7" s="25">
        <v>224.81</v>
      </c>
      <c r="BP7" s="25">
        <v>102.66</v>
      </c>
      <c r="BQ7" s="25">
        <v>101.61</v>
      </c>
      <c r="BR7" s="25">
        <v>102.25</v>
      </c>
      <c r="BS7" s="25">
        <v>112.88</v>
      </c>
      <c r="BT7" s="25">
        <v>110.13</v>
      </c>
      <c r="BU7" s="25">
        <v>112.83</v>
      </c>
      <c r="BV7" s="25">
        <v>112.84</v>
      </c>
      <c r="BW7" s="25">
        <v>110.77</v>
      </c>
      <c r="BX7" s="25">
        <v>112.35</v>
      </c>
      <c r="BY7" s="25">
        <v>106.47</v>
      </c>
      <c r="BZ7" s="25">
        <v>106.47</v>
      </c>
      <c r="CA7" s="25">
        <v>86.91</v>
      </c>
      <c r="CB7" s="25">
        <v>88.03</v>
      </c>
      <c r="CC7" s="25">
        <v>87.53</v>
      </c>
      <c r="CD7" s="25">
        <v>87.06</v>
      </c>
      <c r="CE7" s="25">
        <v>89.16</v>
      </c>
      <c r="CF7" s="25">
        <v>73.86</v>
      </c>
      <c r="CG7" s="25">
        <v>73.849999999999994</v>
      </c>
      <c r="CH7" s="25">
        <v>73.180000000000007</v>
      </c>
      <c r="CI7" s="25">
        <v>73.05</v>
      </c>
      <c r="CJ7" s="25">
        <v>77.53</v>
      </c>
      <c r="CK7" s="25">
        <v>77.53</v>
      </c>
      <c r="CL7" s="25">
        <v>82.39</v>
      </c>
      <c r="CM7" s="25">
        <v>80.95</v>
      </c>
      <c r="CN7" s="25">
        <v>79.819999999999993</v>
      </c>
      <c r="CO7" s="25">
        <v>79.48</v>
      </c>
      <c r="CP7" s="25">
        <v>84.26</v>
      </c>
      <c r="CQ7" s="25">
        <v>61.77</v>
      </c>
      <c r="CR7" s="25">
        <v>61.69</v>
      </c>
      <c r="CS7" s="25">
        <v>62.26</v>
      </c>
      <c r="CT7" s="25">
        <v>62.22</v>
      </c>
      <c r="CU7" s="25">
        <v>61.45</v>
      </c>
      <c r="CV7" s="25">
        <v>61.45</v>
      </c>
      <c r="CW7" s="25">
        <v>99.99</v>
      </c>
      <c r="CX7" s="25">
        <v>100</v>
      </c>
      <c r="CY7" s="25">
        <v>99.96</v>
      </c>
      <c r="CZ7" s="25">
        <v>100</v>
      </c>
      <c r="DA7" s="25">
        <v>100</v>
      </c>
      <c r="DB7" s="25">
        <v>100.08</v>
      </c>
      <c r="DC7" s="25">
        <v>100</v>
      </c>
      <c r="DD7" s="25">
        <v>100.16</v>
      </c>
      <c r="DE7" s="25">
        <v>100.28</v>
      </c>
      <c r="DF7" s="25">
        <v>100.29</v>
      </c>
      <c r="DG7" s="25">
        <v>100.29</v>
      </c>
      <c r="DH7" s="25">
        <v>22.33</v>
      </c>
      <c r="DI7" s="25">
        <v>25.17</v>
      </c>
      <c r="DJ7" s="25">
        <v>27.91</v>
      </c>
      <c r="DK7" s="25">
        <v>30.64</v>
      </c>
      <c r="DL7" s="25">
        <v>33.29</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2024-01-19T06:31:26Z</cp:lastPrinted>
  <dcterms:created xsi:type="dcterms:W3CDTF">2023-12-05T01:00:37Z</dcterms:created>
  <dcterms:modified xsi:type="dcterms:W3CDTF">2024-01-24T04:03:07Z</dcterms:modified>
  <cp:category/>
</cp:coreProperties>
</file>