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3_工水\06 団体より分析表提出\分析表\02 指定都市\"/>
    </mc:Choice>
  </mc:AlternateContent>
  <xr:revisionPtr revIDLastSave="0" documentId="13_ncr:1_{1C357681-A09B-41D9-AB2F-6180BC1FB480}" xr6:coauthVersionLast="36" xr6:coauthVersionMax="41" xr10:uidLastSave="{00000000-0000-0000-0000-000000000000}"/>
  <workbookProtection workbookAlgorithmName="SHA-512" workbookHashValue="x3d9gk1zz6Qf5PXu7Fv28214MhrCe3JNv5e6tj8W9OV5GUAQBcWmen0492VXlNcQj5x5RNkr8rTnWuSVQDFPgw==" workbookSaltValue="GGl1glTmwels23I8SOe5Cw==" workbookSpinCount="100000" lockStructure="1"/>
  <bookViews>
    <workbookView xWindow="-120" yWindow="-120" windowWidth="29040" windowHeight="1599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CF32" i="4"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W10" i="5" l="1"/>
  <c r="AR10" i="5"/>
  <c r="CI10" i="5"/>
  <c r="EA10" i="5"/>
  <c r="AG10" i="5"/>
  <c r="AU10" i="5"/>
  <c r="CM10" i="5"/>
  <c r="EE10" i="5"/>
  <c r="AH10" i="5"/>
  <c r="BO10" i="5"/>
  <c r="DG10" i="5"/>
  <c r="AQ10" i="5"/>
  <c r="BY10" i="5"/>
  <c r="DQ10" i="5"/>
  <c r="ER32" i="4"/>
  <c r="HT32" i="4"/>
  <c r="PT32" i="4"/>
  <c r="ER33" i="4"/>
  <c r="HT33" i="4"/>
  <c r="ER55" i="4"/>
  <c r="HT55" i="4"/>
  <c r="PT55" i="4"/>
  <c r="PZ79" i="4"/>
  <c r="V10" i="5"/>
  <c r="AF10" i="5"/>
  <c r="AJ10" i="5"/>
  <c r="AT10" i="5"/>
  <c r="BD10" i="5"/>
  <c r="BN10" i="5"/>
  <c r="BX10" i="5"/>
  <c r="CB10" i="5"/>
  <c r="CL10" i="5"/>
  <c r="CV10" i="5"/>
  <c r="DF10" i="5"/>
  <c r="DP10" i="5"/>
  <c r="DT10" i="5"/>
  <c r="ED10" i="5"/>
  <c r="BE10" i="5"/>
  <c r="CW10" i="5"/>
  <c r="X11" i="5"/>
  <c r="AR11" i="5"/>
  <c r="AI12" i="5"/>
  <c r="BC12" i="5"/>
  <c r="CA12" i="5"/>
  <c r="CU12" i="5"/>
  <c r="X10" i="5"/>
  <c r="BB10" i="5"/>
  <c r="BF10" i="5"/>
  <c r="BP10" i="5"/>
  <c r="BZ10" i="5"/>
  <c r="CJ10" i="5"/>
  <c r="CT10" i="5"/>
  <c r="CX10" i="5"/>
  <c r="DH10" i="5"/>
  <c r="DR10" i="5"/>
  <c r="EB10" i="5"/>
  <c r="U11" i="5"/>
  <c r="Y11" i="5"/>
  <c r="AS11" i="5"/>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<sst xmlns="http://schemas.openxmlformats.org/spreadsheetml/2006/main" count="262" uniqueCount="107">
  <si>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</si>
  <si>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</si>
  <si>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</si>
  <si>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</si>
  <si>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</si>
  <si>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</si>
  <si>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</si>
  <si>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</si>
  <si>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</si>
  <si>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</si>
  <si>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</si>
  <si>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</si>
  <si>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</si>
  <si>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</si>
  <si>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</si>
  <si>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</si>
  <si>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</si>
  <si>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</si>
  <si>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</si>
  <si>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</si>
  <si>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</si>
  <si>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</si>
  <si>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</si>
  <si>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</si>
  <si>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</si>
  <si>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</si>
  <si>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</si>
  <si>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</si>
  <si>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</si>
  <si>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</si>
  <si>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</si>
  <si>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</si>
  <si>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</si>
  <si>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</si>
  <si>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</si>
  <si>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</si>
  <si>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</si>
  <si>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</si>
  <si>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</si>
  <si>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</si>
  <si>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</si>
  <si>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</si>
  <si>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</si>
  <si>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</si>
  <si>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</si>
  <si>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</si>
  <si>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</si>
  <si>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</si>
  <si>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</si>
  <si>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</si>
  <si>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</si>
  <si>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</si>
  <si>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</si>
  <si>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</si>
  <si>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</si>
  <si>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</si>
  <si>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</si>
  <si>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</si>
  <si>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</si>
  <si>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</si>
  <si>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</si>
  <si>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</si>
  <si>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</si>
  <si>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</si>
  <si>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</si>
  <si>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</si>
  <si>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</si>
  <si>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</si>
  <si>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</si>
  <si>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</si>
  <si>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</si>
  <si>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</si>
  <si>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</si>
  <si>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</si>
  <si>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</si>
  <si>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</si>
  <si>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</si>
  <si>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</si>
  <si>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</si>
  <si>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</si>
  <si>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</si>
  <si>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</si>
  <si>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</si>
  <si>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</si>
  <si>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</si>
  <si>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</si>
  <si>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</si>
  <si>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</si>
  <si>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401005</t>
  </si>
  <si>
    <t>46</t>
  </si>
  <si>
    <t>02</t>
  </si>
  <si>
    <t>0</t>
  </si>
  <si>
    <t>000</t>
  </si>
  <si>
    <t>福岡県　北九州市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</si>
  <si>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</si>
  <si>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</si>
  <si>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</si>
  <si>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</si>
  <si>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</si>
  <si>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</si>
  <si>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</si>
  <si>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</si>
  <si>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</si>
  <si>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</si>
  <si>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工業用水道事業では、令和3～7年度までの中期経営計画で定めた経営目標「安全・安心で質の高いサービスを提供し、現行料金を維持する」を目指し、収入増対策や経費削減を行っています。
　その結果、経常収支比率も安定して100％を超え、累積欠損金も発生していません。また、企業債残高対給水収益比率は横ばいではありますが、類似団体平均値も下回っています。このような結果から経営水準は健全な水準にあるといえます。
　今後も新規需要による収入の確保に努め、更なる経営基盤の強化をめざします。</t>
    <phoneticPr fontId="5"/>
  </si>
  <si>
    <t>　令和3～7年度までの経営計画に基づき、事業を実施しています。
　工業用水道事業については、大口使用者の撤退や生産縮小によるリスクが常にあることから、大口使用者の需要動向に注視するともに、市誘致部局と連携し新規の契約水量確保に取組む必要があります。
　また、管路については、アセットマネジメント手法を活用した効率的・計画的な更新が必要です。</t>
    <phoneticPr fontId="5"/>
  </si>
  <si>
    <t xml:space="preserve"> 平成4年度以降、三期にわたる改築事業に計画的取り組み、有形固定資産減価償却費率は近年横ばいで推移しています。
　また、令和4年度では、管路経年化率は増加しており、管路更新率は減少しています。
　今後も、老朽化した管路等をいかに効率よく更新していくかが課題となっています。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</si>
</sst>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59.42</c:v>
                </c:pt>
                <c:pt idx="1">
                  <c:v>59.27</c:v>
                </c:pt>
                <c:pt idx="2">
                  <c:v>59.41</c:v>
                </c:pt>
                <c:pt idx="3">
                  <c:v>59.78</c:v>
                </c:pt>
                <c:pt idx="4">
                  <c:v>60.02</c:v>
                </c:pt>
              </c:numCache>
            </c:numRef>
          </c:val>
          <c:extLst>
            <c:ext xmlns:c16="http://schemas.microsoft.com/office/drawing/2014/chart" uri="{C3380CC4-5D6E-409C-BE32-E72D297353CC}">
              <c16:uniqueId val="{00000000-B492-4BFB-A6E0-8521BDE5B6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B492-4BFB-A6E0-8521BDE5B6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C6-4DC4-8879-643402A65B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65C6-4DC4-8879-643402A65B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137.82</c:v>
                </c:pt>
                <c:pt idx="1">
                  <c:v>132.49</c:v>
                </c:pt>
                <c:pt idx="2">
                  <c:v>126.39</c:v>
                </c:pt>
                <c:pt idx="3">
                  <c:v>132.12</c:v>
                </c:pt>
                <c:pt idx="4">
                  <c:v>115.76</c:v>
                </c:pt>
              </c:numCache>
            </c:numRef>
          </c:val>
          <c:extLst>
            <c:ext xmlns:c16="http://schemas.microsoft.com/office/drawing/2014/chart" uri="{C3380CC4-5D6E-409C-BE32-E72D297353CC}">
              <c16:uniqueId val="{00000000-26E7-4DE6-8B9A-4FCA983DC3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26E7-4DE6-8B9A-4FCA983DC3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55.24</c:v>
                </c:pt>
                <c:pt idx="1">
                  <c:v>54.35</c:v>
                </c:pt>
                <c:pt idx="2">
                  <c:v>53.96</c:v>
                </c:pt>
                <c:pt idx="3">
                  <c:v>53.43</c:v>
                </c:pt>
                <c:pt idx="4">
                  <c:v>68.52</c:v>
                </c:pt>
              </c:numCache>
            </c:numRef>
          </c:val>
          <c:extLst>
            <c:ext xmlns:c16="http://schemas.microsoft.com/office/drawing/2014/chart" uri="{C3380CC4-5D6E-409C-BE32-E72D297353CC}">
              <c16:uniqueId val="{00000000-C320-43A3-87BF-6E431D3863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C320-43A3-87BF-6E431D3863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0.25</c:v>
                </c:pt>
                <c:pt idx="1">
                  <c:v>0.52</c:v>
                </c:pt>
                <c:pt idx="2">
                  <c:v>0.7</c:v>
                </c:pt>
                <c:pt idx="3">
                  <c:v>0.74</c:v>
                </c:pt>
                <c:pt idx="4">
                  <c:v>0.36</c:v>
                </c:pt>
              </c:numCache>
            </c:numRef>
          </c:val>
          <c:extLst>
            <c:ext xmlns:c16="http://schemas.microsoft.com/office/drawing/2014/chart" uri="{C3380CC4-5D6E-409C-BE32-E72D297353CC}">
              <c16:uniqueId val="{00000000-5705-444E-B979-B1458CD506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5705-444E-B979-B1458CD506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561.08000000000004</c:v>
                </c:pt>
                <c:pt idx="1">
                  <c:v>498.2</c:v>
                </c:pt>
                <c:pt idx="2">
                  <c:v>718.7</c:v>
                </c:pt>
                <c:pt idx="3">
                  <c:v>786.39</c:v>
                </c:pt>
                <c:pt idx="4">
                  <c:v>485.03</c:v>
                </c:pt>
              </c:numCache>
            </c:numRef>
          </c:val>
          <c:extLst>
            <c:ext xmlns:c16="http://schemas.microsoft.com/office/drawing/2014/chart" uri="{C3380CC4-5D6E-409C-BE32-E72D297353CC}">
              <c16:uniqueId val="{00000000-245F-4A69-A54F-AC34577F87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245F-4A69-A54F-AC34577F87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126.72</c:v>
                </c:pt>
                <c:pt idx="1">
                  <c:v>110.32</c:v>
                </c:pt>
                <c:pt idx="2">
                  <c:v>106.37</c:v>
                </c:pt>
                <c:pt idx="3">
                  <c:v>97.19</c:v>
                </c:pt>
                <c:pt idx="4">
                  <c:v>89.93</c:v>
                </c:pt>
              </c:numCache>
            </c:numRef>
          </c:val>
          <c:extLst>
            <c:ext xmlns:c16="http://schemas.microsoft.com/office/drawing/2014/chart" uri="{C3380CC4-5D6E-409C-BE32-E72D297353CC}">
              <c16:uniqueId val="{00000000-DE8E-4DF9-BDD4-4D37A4C8C7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DE8E-4DF9-BDD4-4D37A4C8C7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144.06</c:v>
                </c:pt>
                <c:pt idx="1">
                  <c:v>138.01</c:v>
                </c:pt>
                <c:pt idx="2">
                  <c:v>130.66</c:v>
                </c:pt>
                <c:pt idx="3">
                  <c:v>137.47999999999999</c:v>
                </c:pt>
                <c:pt idx="4">
                  <c:v>117.85</c:v>
                </c:pt>
              </c:numCache>
            </c:numRef>
          </c:val>
          <c:extLst>
            <c:ext xmlns:c16="http://schemas.microsoft.com/office/drawing/2014/chart" uri="{C3380CC4-5D6E-409C-BE32-E72D297353CC}">
              <c16:uniqueId val="{00000000-666F-488A-AD69-214747CD2F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666F-488A-AD69-214747CD2F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15.16</c:v>
                </c:pt>
                <c:pt idx="1">
                  <c:v>16.02</c:v>
                </c:pt>
                <c:pt idx="2">
                  <c:v>16.38</c:v>
                </c:pt>
                <c:pt idx="3">
                  <c:v>15.62</c:v>
                </c:pt>
                <c:pt idx="4">
                  <c:v>18.23</c:v>
                </c:pt>
              </c:numCache>
            </c:numRef>
          </c:val>
          <c:extLst>
            <c:ext xmlns:c16="http://schemas.microsoft.com/office/drawing/2014/chart" uri="{C3380CC4-5D6E-409C-BE32-E72D297353CC}">
              <c16:uniqueId val="{00000000-D686-4881-9B8B-9000BD1D87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D686-4881-9B8B-9000BD1D87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49.88</c:v>
                </c:pt>
                <c:pt idx="1">
                  <c:v>57.41</c:v>
                </c:pt>
                <c:pt idx="2">
                  <c:v>49.51</c:v>
                </c:pt>
                <c:pt idx="3">
                  <c:v>51.18</c:v>
                </c:pt>
                <c:pt idx="4">
                  <c:v>51.75</c:v>
                </c:pt>
              </c:numCache>
            </c:numRef>
          </c:val>
          <c:extLst>
            <c:ext xmlns:c16="http://schemas.microsoft.com/office/drawing/2014/chart" uri="{C3380CC4-5D6E-409C-BE32-E72D297353CC}">
              <c16:uniqueId val="{00000000-3A4D-40A5-8C56-D571EBAF37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3A4D-40A5-8C56-D571EBAF37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89.23</c:v>
                </c:pt>
                <c:pt idx="1">
                  <c:v>89.56</c:v>
                </c:pt>
                <c:pt idx="2">
                  <c:v>89.23</c:v>
                </c:pt>
                <c:pt idx="3">
                  <c:v>88.77</c:v>
                </c:pt>
                <c:pt idx="4">
                  <c:v>88.4</c:v>
                </c:pt>
              </c:numCache>
            </c:numRef>
          </c:val>
          <c:extLst>
            <c:ext xmlns:c16="http://schemas.microsoft.com/office/drawing/2014/chart" uri="{C3380CC4-5D6E-409C-BE32-E72D297353CC}">
              <c16:uniqueId val="{00000000-727C-46F5-B1C9-492FB00E46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727C-46F5-B1C9-492FB00E46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NN46" zoomScaleNormal="100" workbookViewId="0">
      <selection activeCell="SM66" sqref="SM66:TA67"/>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福岡県　北九州市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224900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116375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89.4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69</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198815</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137.82</v>
      </c>
      <c r="Y32" s="121"/>
      <c r="Z32" s="121"/>
      <c r="AA32" s="121"/>
      <c r="AB32" s="121"/>
      <c r="AC32" s="121"/>
      <c r="AD32" s="121"/>
      <c r="AE32" s="121"/>
      <c r="AF32" s="121"/>
      <c r="AG32" s="121"/>
      <c r="AH32" s="121"/>
      <c r="AI32" s="121"/>
      <c r="AJ32" s="121"/>
      <c r="AK32" s="121"/>
      <c r="AL32" s="121"/>
      <c r="AM32" s="121"/>
      <c r="AN32" s="121"/>
      <c r="AO32" s="121"/>
      <c r="AP32" s="121"/>
      <c r="AQ32" s="122"/>
      <c r="AR32" s="120">
        <f>データ!U6</f>
        <v>132.49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126.39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132.12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115.76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561.08000000000004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498.2</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718.7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786.39</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485.03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126.72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110.32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106.37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97.19</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89.93</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120.32</v>
      </c>
      <c r="Y33" s="121"/>
      <c r="Z33" s="121"/>
      <c r="AA33" s="121"/>
      <c r="AB33" s="121"/>
      <c r="AC33" s="121"/>
      <c r="AD33" s="121"/>
      <c r="AE33" s="121"/>
      <c r="AF33" s="121"/>
      <c r="AG33" s="121"/>
      <c r="AH33" s="121"/>
      <c r="AI33" s="121"/>
      <c r="AJ33" s="121"/>
      <c r="AK33" s="121"/>
      <c r="AL33" s="121"/>
      <c r="AM33" s="121"/>
      <c r="AN33" s="121"/>
      <c r="AO33" s="121"/>
      <c r="AP33" s="121"/>
      <c r="AQ33" s="122"/>
      <c r="AR33" s="120">
        <f>データ!Z6</f>
        <v>119.89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119.93</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118.4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113.04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17.88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16.670000000000002</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9.4700000000000006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11.03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1.88</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394.58</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368.36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380.84</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424.64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427.23</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235.79</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227.51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225.72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217.8</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216.05</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144.06</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138.01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130.66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137.47999999999999</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117.85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15.16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16.02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16.38</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15.62</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18.23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49.88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57.41</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49.51</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51.18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51.75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89.23</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89.56</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89.23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88.77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88.4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117.72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117.69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116.75</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115.48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109.91</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17.03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17.07</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17.22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17.440000000000001</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18.62</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58.56</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57.96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56.81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55.65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80.5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80.540000000000006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80.08</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79.69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78.66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59.42</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59.27</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59.41</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59.78</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60.02</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55.24</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54.35</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53.96</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53.43</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68.52</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0.25</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0.52</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0.7</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0.74</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0.36</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59.48</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60.09</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60.35</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61.07</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61.99</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48.09</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50.93</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52.07</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50.36</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51.48</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0.13</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0.22</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0.5</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0.2</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0.24</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37</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jdoj25jDsnSf7nfVsdZwixvBQRSilP1XQocwAgOXcSd8yRP22B/Fc1EXWXm8rBgvuZB4OOoPUrnEtp4qdqy7w==" saltValue="TzTgqVX3WzFs0v2Ft/9aN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38</v>
      </c>
    </row>
    <row r="2" spans="1:140" x14ac:dyDescent="0.2">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137.82</v>
      </c>
      <c r="U6" s="35">
        <f>U7</f>
        <v>132.49</v>
      </c>
      <c r="V6" s="35">
        <f>V7</f>
        <v>126.39</v>
      </c>
      <c r="W6" s="35">
        <f>W7</f>
        <v>132.12</v>
      </c>
      <c r="X6" s="35">
        <f t="shared" si="3"/>
        <v>115.76</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561.08000000000004</v>
      </c>
      <c r="AQ6" s="35">
        <f>AQ7</f>
        <v>498.2</v>
      </c>
      <c r="AR6" s="35">
        <f>AR7</f>
        <v>718.7</v>
      </c>
      <c r="AS6" s="35">
        <f>AS7</f>
        <v>786.39</v>
      </c>
      <c r="AT6" s="35">
        <f t="shared" si="3"/>
        <v>485.03</v>
      </c>
      <c r="AU6" s="35">
        <f t="shared" si="3"/>
        <v>394.58</v>
      </c>
      <c r="AV6" s="35">
        <f t="shared" si="3"/>
        <v>368.36</v>
      </c>
      <c r="AW6" s="35">
        <f t="shared" si="3"/>
        <v>380.84</v>
      </c>
      <c r="AX6" s="35">
        <f t="shared" si="3"/>
        <v>424.64</v>
      </c>
      <c r="AY6" s="35">
        <f t="shared" si="3"/>
        <v>427.23</v>
      </c>
      <c r="AZ6" s="33" t="str">
        <f>IF(AZ7="-","【-】","【"&amp;SUBSTITUTE(TEXT(AZ7,"#,##0.00"),"-","△")&amp;"】")</f>
        <v>【473.00】</v>
      </c>
      <c r="BA6" s="35">
        <f t="shared" si="3"/>
        <v>126.72</v>
      </c>
      <c r="BB6" s="35">
        <f>BB7</f>
        <v>110.32</v>
      </c>
      <c r="BC6" s="35">
        <f>BC7</f>
        <v>106.37</v>
      </c>
      <c r="BD6" s="35">
        <f>BD7</f>
        <v>97.19</v>
      </c>
      <c r="BE6" s="35">
        <f t="shared" si="3"/>
        <v>89.93</v>
      </c>
      <c r="BF6" s="35">
        <f t="shared" si="3"/>
        <v>235.79</v>
      </c>
      <c r="BG6" s="35">
        <f t="shared" si="3"/>
        <v>227.51</v>
      </c>
      <c r="BH6" s="35">
        <f t="shared" si="3"/>
        <v>225.72</v>
      </c>
      <c r="BI6" s="35">
        <f t="shared" si="3"/>
        <v>217.8</v>
      </c>
      <c r="BJ6" s="35">
        <f t="shared" si="3"/>
        <v>216.05</v>
      </c>
      <c r="BK6" s="33" t="str">
        <f>IF(BK7="-","【-】","【"&amp;SUBSTITUTE(TEXT(BK7,"#,##0.00"),"-","△")&amp;"】")</f>
        <v>【233.74】</v>
      </c>
      <c r="BL6" s="35">
        <f t="shared" si="3"/>
        <v>144.06</v>
      </c>
      <c r="BM6" s="35">
        <f>BM7</f>
        <v>138.01</v>
      </c>
      <c r="BN6" s="35">
        <f>BN7</f>
        <v>130.66</v>
      </c>
      <c r="BO6" s="35">
        <f>BO7</f>
        <v>137.47999999999999</v>
      </c>
      <c r="BP6" s="35">
        <f t="shared" si="3"/>
        <v>117.85</v>
      </c>
      <c r="BQ6" s="35">
        <f t="shared" si="3"/>
        <v>117.72</v>
      </c>
      <c r="BR6" s="35">
        <f t="shared" si="3"/>
        <v>117.69</v>
      </c>
      <c r="BS6" s="35">
        <f t="shared" si="3"/>
        <v>116.75</v>
      </c>
      <c r="BT6" s="35">
        <f t="shared" si="3"/>
        <v>115.48</v>
      </c>
      <c r="BU6" s="35">
        <f t="shared" si="3"/>
        <v>109.91</v>
      </c>
      <c r="BV6" s="33" t="str">
        <f>IF(BV7="-","【-】","【"&amp;SUBSTITUTE(TEXT(BV7,"#,##0.00"),"-","△")&amp;"】")</f>
        <v>【106.87】</v>
      </c>
      <c r="BW6" s="35">
        <f t="shared" si="3"/>
        <v>15.16</v>
      </c>
      <c r="BX6" s="35">
        <f>BX7</f>
        <v>16.02</v>
      </c>
      <c r="BY6" s="35">
        <f>BY7</f>
        <v>16.38</v>
      </c>
      <c r="BZ6" s="35">
        <f>BZ7</f>
        <v>15.62</v>
      </c>
      <c r="CA6" s="35">
        <f t="shared" si="3"/>
        <v>18.23</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49.88</v>
      </c>
      <c r="CI6" s="35">
        <f>CI7</f>
        <v>57.41</v>
      </c>
      <c r="CJ6" s="35">
        <f>CJ7</f>
        <v>49.51</v>
      </c>
      <c r="CK6" s="35">
        <f>CK7</f>
        <v>51.18</v>
      </c>
      <c r="CL6" s="35">
        <f t="shared" si="5"/>
        <v>51.75</v>
      </c>
      <c r="CM6" s="35">
        <f t="shared" si="5"/>
        <v>58.56</v>
      </c>
      <c r="CN6" s="35">
        <f t="shared" si="5"/>
        <v>57.96</v>
      </c>
      <c r="CO6" s="35">
        <f t="shared" si="5"/>
        <v>56</v>
      </c>
      <c r="CP6" s="35">
        <f t="shared" si="5"/>
        <v>56.81</v>
      </c>
      <c r="CQ6" s="35">
        <f t="shared" si="5"/>
        <v>55.65</v>
      </c>
      <c r="CR6" s="33" t="str">
        <f>IF(CR7="-","【-】","【"&amp;SUBSTITUTE(TEXT(CR7,"#,##0.00"),"-","△")&amp;"】")</f>
        <v>【53.19】</v>
      </c>
      <c r="CS6" s="35">
        <f t="shared" ref="CS6:DB6" si="6">CS7</f>
        <v>89.23</v>
      </c>
      <c r="CT6" s="35">
        <f>CT7</f>
        <v>89.56</v>
      </c>
      <c r="CU6" s="35">
        <f>CU7</f>
        <v>89.23</v>
      </c>
      <c r="CV6" s="35">
        <f>CV7</f>
        <v>88.77</v>
      </c>
      <c r="CW6" s="35">
        <f t="shared" si="6"/>
        <v>88.4</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59.42</v>
      </c>
      <c r="DE6" s="35">
        <f>DE7</f>
        <v>59.27</v>
      </c>
      <c r="DF6" s="35">
        <f>DF7</f>
        <v>59.41</v>
      </c>
      <c r="DG6" s="35">
        <f>DG7</f>
        <v>59.78</v>
      </c>
      <c r="DH6" s="35">
        <f t="shared" si="7"/>
        <v>60.02</v>
      </c>
      <c r="DI6" s="35">
        <f t="shared" si="7"/>
        <v>59.48</v>
      </c>
      <c r="DJ6" s="35">
        <f t="shared" si="7"/>
        <v>60.09</v>
      </c>
      <c r="DK6" s="35">
        <f t="shared" si="7"/>
        <v>60.35</v>
      </c>
      <c r="DL6" s="35">
        <f t="shared" si="7"/>
        <v>61.07</v>
      </c>
      <c r="DM6" s="35">
        <f t="shared" si="7"/>
        <v>61.99</v>
      </c>
      <c r="DN6" s="33" t="str">
        <f>IF(DN7="-","【-】","【"&amp;SUBSTITUTE(TEXT(DN7,"#,##0.00"),"-","△")&amp;"】")</f>
        <v>【61.17】</v>
      </c>
      <c r="DO6" s="35">
        <f t="shared" ref="DO6:DX6" si="8">DO7</f>
        <v>55.24</v>
      </c>
      <c r="DP6" s="35">
        <f>DP7</f>
        <v>54.35</v>
      </c>
      <c r="DQ6" s="35">
        <f>DQ7</f>
        <v>53.96</v>
      </c>
      <c r="DR6" s="35">
        <f>DR7</f>
        <v>53.43</v>
      </c>
      <c r="DS6" s="35">
        <f t="shared" si="8"/>
        <v>68.52</v>
      </c>
      <c r="DT6" s="35">
        <f t="shared" si="8"/>
        <v>48.09</v>
      </c>
      <c r="DU6" s="35">
        <f t="shared" si="8"/>
        <v>50.93</v>
      </c>
      <c r="DV6" s="35">
        <f t="shared" si="8"/>
        <v>52.07</v>
      </c>
      <c r="DW6" s="35">
        <f t="shared" si="8"/>
        <v>50.36</v>
      </c>
      <c r="DX6" s="35">
        <f t="shared" si="8"/>
        <v>51.48</v>
      </c>
      <c r="DY6" s="33" t="str">
        <f>IF(DY7="-","【-】","【"&amp;SUBSTITUTE(TEXT(DY7,"#,##0.00"),"-","△")&amp;"】")</f>
        <v>【49.58】</v>
      </c>
      <c r="DZ6" s="35">
        <f t="shared" ref="DZ6:EI6" si="9">DZ7</f>
        <v>0.25</v>
      </c>
      <c r="EA6" s="35">
        <f>EA7</f>
        <v>0.52</v>
      </c>
      <c r="EB6" s="35">
        <f>EB7</f>
        <v>0.7</v>
      </c>
      <c r="EC6" s="35">
        <f>EC7</f>
        <v>0.74</v>
      </c>
      <c r="ED6" s="35">
        <f t="shared" si="9"/>
        <v>0.36</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224900</v>
      </c>
      <c r="L7" s="37" t="s">
        <v>96</v>
      </c>
      <c r="M7" s="38">
        <v>1</v>
      </c>
      <c r="N7" s="38">
        <v>116375</v>
      </c>
      <c r="O7" s="39" t="s">
        <v>97</v>
      </c>
      <c r="P7" s="39">
        <v>89.4</v>
      </c>
      <c r="Q7" s="38">
        <v>69</v>
      </c>
      <c r="R7" s="38">
        <v>198815</v>
      </c>
      <c r="S7" s="37" t="s">
        <v>98</v>
      </c>
      <c r="T7" s="40">
        <v>137.82</v>
      </c>
      <c r="U7" s="40">
        <v>132.49</v>
      </c>
      <c r="V7" s="40">
        <v>126.39</v>
      </c>
      <c r="W7" s="40">
        <v>132.12</v>
      </c>
      <c r="X7" s="40">
        <v>115.76</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561.08000000000004</v>
      </c>
      <c r="AQ7" s="40">
        <v>498.2</v>
      </c>
      <c r="AR7" s="40">
        <v>718.7</v>
      </c>
      <c r="AS7" s="40">
        <v>786.39</v>
      </c>
      <c r="AT7" s="40">
        <v>485.03</v>
      </c>
      <c r="AU7" s="40">
        <v>394.58</v>
      </c>
      <c r="AV7" s="40">
        <v>368.36</v>
      </c>
      <c r="AW7" s="40">
        <v>380.84</v>
      </c>
      <c r="AX7" s="40">
        <v>424.64</v>
      </c>
      <c r="AY7" s="40">
        <v>427.23</v>
      </c>
      <c r="AZ7" s="40">
        <v>473</v>
      </c>
      <c r="BA7" s="40">
        <v>126.72</v>
      </c>
      <c r="BB7" s="40">
        <v>110.32</v>
      </c>
      <c r="BC7" s="40">
        <v>106.37</v>
      </c>
      <c r="BD7" s="40">
        <v>97.19</v>
      </c>
      <c r="BE7" s="40">
        <v>89.93</v>
      </c>
      <c r="BF7" s="40">
        <v>235.79</v>
      </c>
      <c r="BG7" s="40">
        <v>227.51</v>
      </c>
      <c r="BH7" s="40">
        <v>225.72</v>
      </c>
      <c r="BI7" s="40">
        <v>217.8</v>
      </c>
      <c r="BJ7" s="40">
        <v>216.05</v>
      </c>
      <c r="BK7" s="40">
        <v>233.74</v>
      </c>
      <c r="BL7" s="40">
        <v>144.06</v>
      </c>
      <c r="BM7" s="40">
        <v>138.01</v>
      </c>
      <c r="BN7" s="40">
        <v>130.66</v>
      </c>
      <c r="BO7" s="40">
        <v>137.47999999999999</v>
      </c>
      <c r="BP7" s="40">
        <v>117.85</v>
      </c>
      <c r="BQ7" s="40">
        <v>117.72</v>
      </c>
      <c r="BR7" s="40">
        <v>117.69</v>
      </c>
      <c r="BS7" s="40">
        <v>116.75</v>
      </c>
      <c r="BT7" s="40">
        <v>115.48</v>
      </c>
      <c r="BU7" s="40">
        <v>109.91</v>
      </c>
      <c r="BV7" s="40">
        <v>106.87</v>
      </c>
      <c r="BW7" s="40">
        <v>15.16</v>
      </c>
      <c r="BX7" s="40">
        <v>16.02</v>
      </c>
      <c r="BY7" s="40">
        <v>16.38</v>
      </c>
      <c r="BZ7" s="40">
        <v>15.62</v>
      </c>
      <c r="CA7" s="40">
        <v>18.23</v>
      </c>
      <c r="CB7" s="40">
        <v>17.03</v>
      </c>
      <c r="CC7" s="40">
        <v>17.07</v>
      </c>
      <c r="CD7" s="40">
        <v>17.22</v>
      </c>
      <c r="CE7" s="40">
        <v>17.440000000000001</v>
      </c>
      <c r="CF7" s="40">
        <v>18.62</v>
      </c>
      <c r="CG7" s="40">
        <v>20.260000000000002</v>
      </c>
      <c r="CH7" s="40">
        <v>49.88</v>
      </c>
      <c r="CI7" s="40">
        <v>57.41</v>
      </c>
      <c r="CJ7" s="40">
        <v>49.51</v>
      </c>
      <c r="CK7" s="40">
        <v>51.18</v>
      </c>
      <c r="CL7" s="40">
        <v>51.75</v>
      </c>
      <c r="CM7" s="40">
        <v>58.56</v>
      </c>
      <c r="CN7" s="40">
        <v>57.96</v>
      </c>
      <c r="CO7" s="40">
        <v>56</v>
      </c>
      <c r="CP7" s="40">
        <v>56.81</v>
      </c>
      <c r="CQ7" s="40">
        <v>55.65</v>
      </c>
      <c r="CR7" s="40">
        <v>53.19</v>
      </c>
      <c r="CS7" s="40">
        <v>89.23</v>
      </c>
      <c r="CT7" s="40">
        <v>89.56</v>
      </c>
      <c r="CU7" s="40">
        <v>89.23</v>
      </c>
      <c r="CV7" s="40">
        <v>88.77</v>
      </c>
      <c r="CW7" s="40">
        <v>88.4</v>
      </c>
      <c r="CX7" s="40">
        <v>80.5</v>
      </c>
      <c r="CY7" s="40">
        <v>80.540000000000006</v>
      </c>
      <c r="CZ7" s="40">
        <v>80.08</v>
      </c>
      <c r="DA7" s="40">
        <v>79.69</v>
      </c>
      <c r="DB7" s="40">
        <v>78.66</v>
      </c>
      <c r="DC7" s="40">
        <v>75.849999999999994</v>
      </c>
      <c r="DD7" s="40">
        <v>59.42</v>
      </c>
      <c r="DE7" s="40">
        <v>59.27</v>
      </c>
      <c r="DF7" s="40">
        <v>59.41</v>
      </c>
      <c r="DG7" s="40">
        <v>59.78</v>
      </c>
      <c r="DH7" s="40">
        <v>60.02</v>
      </c>
      <c r="DI7" s="40">
        <v>59.48</v>
      </c>
      <c r="DJ7" s="40">
        <v>60.09</v>
      </c>
      <c r="DK7" s="40">
        <v>60.35</v>
      </c>
      <c r="DL7" s="40">
        <v>61.07</v>
      </c>
      <c r="DM7" s="40">
        <v>61.99</v>
      </c>
      <c r="DN7" s="40">
        <v>61.17</v>
      </c>
      <c r="DO7" s="40">
        <v>55.24</v>
      </c>
      <c r="DP7" s="40">
        <v>54.35</v>
      </c>
      <c r="DQ7" s="40">
        <v>53.96</v>
      </c>
      <c r="DR7" s="40">
        <v>53.43</v>
      </c>
      <c r="DS7" s="40">
        <v>68.52</v>
      </c>
      <c r="DT7" s="40">
        <v>48.09</v>
      </c>
      <c r="DU7" s="40">
        <v>50.93</v>
      </c>
      <c r="DV7" s="40">
        <v>52.07</v>
      </c>
      <c r="DW7" s="40">
        <v>50.36</v>
      </c>
      <c r="DX7" s="40">
        <v>51.48</v>
      </c>
      <c r="DY7" s="40">
        <v>49.58</v>
      </c>
      <c r="DZ7" s="40">
        <v>0.25</v>
      </c>
      <c r="EA7" s="40">
        <v>0.52</v>
      </c>
      <c r="EB7" s="40">
        <v>0.7</v>
      </c>
      <c r="EC7" s="40">
        <v>0.74</v>
      </c>
      <c r="ED7" s="40">
        <v>0.36</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137.82</v>
      </c>
      <c r="V11" s="48">
        <f>IF(U6="-",NA(),U6)</f>
        <v>132.49</v>
      </c>
      <c r="W11" s="48">
        <f>IF(V6="-",NA(),V6)</f>
        <v>126.39</v>
      </c>
      <c r="X11" s="48">
        <f>IF(W6="-",NA(),W6)</f>
        <v>132.12</v>
      </c>
      <c r="Y11" s="48">
        <f>IF(X6="-",NA(),X6)</f>
        <v>115.76</v>
      </c>
      <c r="AE11" s="47" t="s">
        <v>23</v>
      </c>
      <c r="AF11" s="48">
        <f>IF(AE6="-",NA(),AE6)</f>
        <v>0</v>
      </c>
      <c r="AG11" s="48">
        <f>IF(AF6="-",NA(),AF6)</f>
        <v>0</v>
      </c>
      <c r="AH11" s="48">
        <f>IF(AG6="-",NA(),AG6)</f>
        <v>0</v>
      </c>
      <c r="AI11" s="48">
        <f>IF(AH6="-",NA(),AH6)</f>
        <v>0</v>
      </c>
      <c r="AJ11" s="48">
        <f>IF(AI6="-",NA(),AI6)</f>
        <v>0</v>
      </c>
      <c r="AP11" s="47" t="s">
        <v>23</v>
      </c>
      <c r="AQ11" s="48">
        <f>IF(AP6="-",NA(),AP6)</f>
        <v>561.08000000000004</v>
      </c>
      <c r="AR11" s="48">
        <f>IF(AQ6="-",NA(),AQ6)</f>
        <v>498.2</v>
      </c>
      <c r="AS11" s="48">
        <f>IF(AR6="-",NA(),AR6)</f>
        <v>718.7</v>
      </c>
      <c r="AT11" s="48">
        <f>IF(AS6="-",NA(),AS6)</f>
        <v>786.39</v>
      </c>
      <c r="AU11" s="48">
        <f>IF(AT6="-",NA(),AT6)</f>
        <v>485.03</v>
      </c>
      <c r="BA11" s="47" t="s">
        <v>23</v>
      </c>
      <c r="BB11" s="48">
        <f>IF(BA6="-",NA(),BA6)</f>
        <v>126.72</v>
      </c>
      <c r="BC11" s="48">
        <f>IF(BB6="-",NA(),BB6)</f>
        <v>110.32</v>
      </c>
      <c r="BD11" s="48">
        <f>IF(BC6="-",NA(),BC6)</f>
        <v>106.37</v>
      </c>
      <c r="BE11" s="48">
        <f>IF(BD6="-",NA(),BD6)</f>
        <v>97.19</v>
      </c>
      <c r="BF11" s="48">
        <f>IF(BE6="-",NA(),BE6)</f>
        <v>89.93</v>
      </c>
      <c r="BL11" s="47" t="s">
        <v>23</v>
      </c>
      <c r="BM11" s="48">
        <f>IF(BL6="-",NA(),BL6)</f>
        <v>144.06</v>
      </c>
      <c r="BN11" s="48">
        <f>IF(BM6="-",NA(),BM6)</f>
        <v>138.01</v>
      </c>
      <c r="BO11" s="48">
        <f>IF(BN6="-",NA(),BN6)</f>
        <v>130.66</v>
      </c>
      <c r="BP11" s="48">
        <f>IF(BO6="-",NA(),BO6)</f>
        <v>137.47999999999999</v>
      </c>
      <c r="BQ11" s="48">
        <f>IF(BP6="-",NA(),BP6)</f>
        <v>117.85</v>
      </c>
      <c r="BW11" s="47" t="s">
        <v>23</v>
      </c>
      <c r="BX11" s="48">
        <f>IF(BW6="-",NA(),BW6)</f>
        <v>15.16</v>
      </c>
      <c r="BY11" s="48">
        <f>IF(BX6="-",NA(),BX6)</f>
        <v>16.02</v>
      </c>
      <c r="BZ11" s="48">
        <f>IF(BY6="-",NA(),BY6)</f>
        <v>16.38</v>
      </c>
      <c r="CA11" s="48">
        <f>IF(BZ6="-",NA(),BZ6)</f>
        <v>15.62</v>
      </c>
      <c r="CB11" s="48">
        <f>IF(CA6="-",NA(),CA6)</f>
        <v>18.23</v>
      </c>
      <c r="CH11" s="47" t="s">
        <v>23</v>
      </c>
      <c r="CI11" s="48">
        <f>IF(CH6="-",NA(),CH6)</f>
        <v>49.88</v>
      </c>
      <c r="CJ11" s="48">
        <f>IF(CI6="-",NA(),CI6)</f>
        <v>57.41</v>
      </c>
      <c r="CK11" s="48">
        <f>IF(CJ6="-",NA(),CJ6)</f>
        <v>49.51</v>
      </c>
      <c r="CL11" s="48">
        <f>IF(CK6="-",NA(),CK6)</f>
        <v>51.18</v>
      </c>
      <c r="CM11" s="48">
        <f>IF(CL6="-",NA(),CL6)</f>
        <v>51.75</v>
      </c>
      <c r="CS11" s="47" t="s">
        <v>23</v>
      </c>
      <c r="CT11" s="48">
        <f>IF(CS6="-",NA(),CS6)</f>
        <v>89.23</v>
      </c>
      <c r="CU11" s="48">
        <f>IF(CT6="-",NA(),CT6)</f>
        <v>89.56</v>
      </c>
      <c r="CV11" s="48">
        <f>IF(CU6="-",NA(),CU6)</f>
        <v>89.23</v>
      </c>
      <c r="CW11" s="48">
        <f>IF(CV6="-",NA(),CV6)</f>
        <v>88.77</v>
      </c>
      <c r="CX11" s="48">
        <f>IF(CW6="-",NA(),CW6)</f>
        <v>88.4</v>
      </c>
      <c r="DD11" s="47" t="s">
        <v>23</v>
      </c>
      <c r="DE11" s="48">
        <f>IF(DD6="-",NA(),DD6)</f>
        <v>59.42</v>
      </c>
      <c r="DF11" s="48">
        <f>IF(DE6="-",NA(),DE6)</f>
        <v>59.27</v>
      </c>
      <c r="DG11" s="48">
        <f>IF(DF6="-",NA(),DF6)</f>
        <v>59.41</v>
      </c>
      <c r="DH11" s="48">
        <f>IF(DG6="-",NA(),DG6)</f>
        <v>59.78</v>
      </c>
      <c r="DI11" s="48">
        <f>IF(DH6="-",NA(),DH6)</f>
        <v>60.02</v>
      </c>
      <c r="DO11" s="47" t="s">
        <v>23</v>
      </c>
      <c r="DP11" s="48">
        <f>IF(DO6="-",NA(),DO6)</f>
        <v>55.24</v>
      </c>
      <c r="DQ11" s="48">
        <f>IF(DP6="-",NA(),DP6)</f>
        <v>54.35</v>
      </c>
      <c r="DR11" s="48">
        <f>IF(DQ6="-",NA(),DQ6)</f>
        <v>53.96</v>
      </c>
      <c r="DS11" s="48">
        <f>IF(DR6="-",NA(),DR6)</f>
        <v>53.43</v>
      </c>
      <c r="DT11" s="48">
        <f>IF(DS6="-",NA(),DS6)</f>
        <v>68.52</v>
      </c>
      <c r="DZ11" s="47" t="s">
        <v>23</v>
      </c>
      <c r="EA11" s="48">
        <f>IF(DZ6="-",NA(),DZ6)</f>
        <v>0.25</v>
      </c>
      <c r="EB11" s="48">
        <f>IF(EA6="-",NA(),EA6)</f>
        <v>0.52</v>
      </c>
      <c r="EC11" s="48">
        <f>IF(EB6="-",NA(),EB6)</f>
        <v>0.7</v>
      </c>
      <c r="ED11" s="48">
        <f>IF(EC6="-",NA(),EC6)</f>
        <v>0.74</v>
      </c>
      <c r="EE11" s="48">
        <f>IF(ED6="-",NA(),ED6)</f>
        <v>0.36</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2024-01-17T23:30:48Z</cp:lastPrinted>
  <dcterms:created xsi:type="dcterms:W3CDTF">2023-12-05T01:32:41Z</dcterms:created>
  <dcterms:modified xsi:type="dcterms:W3CDTF">2024-02-06T01:30:14Z</dcterms:modified>
  <cp:category/>
</cp:coreProperties>
</file>