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9349\Desktop\"/>
    </mc:Choice>
  </mc:AlternateContent>
  <workbookProtection workbookAlgorithmName="SHA-512" workbookHashValue="E3qzmCWZAbsU3QpbtNQPmSBNstzFCNmxvl34Pcr00t/cUs5RfxjAcVgKy5i2Gxp485cnXoEPnL393maBr8F0XA==" workbookSaltValue="/aevwq2BwekCxHTPBSkCE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<sst xmlns="http://schemas.openxmlformats.org/spreadsheetml/2006/main" count="228" uniqueCount="114">
  <si>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</si>
  <si>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</si>
  <si>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</si>
  <si>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</si>
  <si>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</si>
  <si>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</si>
  <si>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</si>
  <si>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</si>
  <si>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</si>
  <si>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</si>
  <si>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</si>
  <si>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</si>
  <si>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</si>
  <si>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</si>
  <si>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</si>
  <si>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</si>
  <si>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</si>
  <si>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</si>
  <si>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</si>
  <si>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</si>
  <si>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</si>
  <si>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</si>
  <si>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</si>
  <si>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</si>
  <si>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</si>
  <si>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</si>
  <si>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</si>
  <si>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</si>
  <si>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</si>
  <si>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</si>
  <si>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</si>
  <si>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</si>
  <si>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</si>
  <si>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</si>
  <si>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</si>
  <si>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</si>
  <si>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</si>
  <si>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</si>
  <si>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</si>
  <si>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</si>
  <si>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</si>
  <si>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</si>
  <si>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</si>
  <si>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</si>
  <si>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</si>
  <si>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</si>
  <si>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</si>
  <si>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</si>
  <si>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</si>
  <si>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</si>
  <si>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</si>
  <si>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</si>
  <si>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</si>
  <si>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</si>
  <si>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</si>
  <si>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</si>
  <si>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</si>
  <si>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</si>
  <si>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</si>
  <si>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</si>
  <si>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</si>
  <si>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</si>
  <si>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</si>
  <si>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</si>
  <si>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</si>
  <si>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</si>
  <si>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</si>
  <si>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</si>
  <si>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</si>
  <si>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</si>
  <si>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</si>
  <si>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</si>
  <si>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</si>
  <si>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</si>
  <si>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</si>
  <si>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</si>
  <si>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</si>
  <si>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</si>
  <si>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</si>
  <si>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</si>
  <si>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</si>
  <si>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</si>
  <si>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</si>
  <si>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</si>
  <si>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</si>
  <si>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</si>
  <si>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</si>
  <si>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</si>
  <si>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</si>
  <si>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</si>
  <si>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</si>
  <si>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</si>
  <si>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</si>
  <si>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</si>
  <si>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</si>
  <si>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</si>
  <si>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</si>
  <si>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</si>
  <si>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</si>
  <si>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</si>
  <si>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</si>
  <si>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</si>
  <si>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</si>
  <si>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</si>
  <si>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</si>
  <si>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</si>
  <si>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</si>
  <si>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</si>
  <si>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</si>
  <si>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</si>
  <si>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</si>
  <si>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経営状況は、経常収支比率が安定して100％を超え、累積欠損金も生じていないことから、引き続き健全な状態を維持している。
　一方で、水資源に恵まれず企業債を活用して多くの水源開発</t>
    </r>
    <r>
      <rPr>
        <sz val="11"/>
        <rFont val="ＭＳ ゴシック"/>
        <family val="3"/>
        <charset val="128"/>
      </rPr>
      <t>を行ってきたことにより、企業債残高は給水収益の約3.3倍と、類似団体平均を大きく上回っており、施設の維持管理費や支払利息の負担が大きいことなどにより給水原価は類似団体平均より高く、企業債残高の縮減を図るため、料金回収率も同じく高い傾向にある。</t>
    </r>
    <r>
      <rPr>
        <sz val="11"/>
        <color rgb="FFFF0000"/>
        <rFont val="ＭＳ ゴシック"/>
        <family val="3"/>
        <charset val="128"/>
      </rPr>
      <t xml:space="preserve">
　</t>
    </r>
    <r>
      <rPr>
        <sz val="11"/>
        <rFont val="ＭＳ ゴシック"/>
        <family val="3"/>
        <charset val="128"/>
      </rPr>
      <t>流動比率は100％を上回っているが、類似団体平均より低くなっている。これは企業債残高縮減を優先し内部留保資金を必要最小限にしていることによるものであり、支払い能力に問題はない。
　また、効率性について、施設利用率は類似団体平均を下回っているが、これは地理的に水資源の量や安定性に乏しく、水源状況に応じて使用する水源や各浄水場の処理量を設定する必要があるため、結果的に他都市と比べて多くの予備力を持つこととなっているものである。
　一方で、有収率は、「節水型都市づくり」を大きな柱として、計画的な配水管更新や漏水防止調査、配水調整システムによる効率的な水運用により、漏水量を減らす取り組みを続けてきたことから、引き続き類似団体平均を大きく上回り、全国トップレベルの漏水率の低さを維持している。</t>
    </r>
    <rPh sb="1" eb="5">
      <t>ケイエイジョウキョウ</t>
    </rPh>
    <rPh sb="7" eb="13">
      <t>ケイジョウシュウシヒリツ</t>
    </rPh>
    <rPh sb="14" eb="16">
      <t>アンテイ</t>
    </rPh>
    <rPh sb="23" eb="24">
      <t>コ</t>
    </rPh>
    <rPh sb="26" eb="31">
      <t>ルイセキケッソンキン</t>
    </rPh>
    <rPh sb="32" eb="33">
      <t>ショウ</t>
    </rPh>
    <rPh sb="43" eb="44">
      <t>ヒ</t>
    </rPh>
    <rPh sb="45" eb="46">
      <t>ツヅ</t>
    </rPh>
    <rPh sb="47" eb="49">
      <t>ケンゼン</t>
    </rPh>
    <rPh sb="50" eb="52">
      <t>ジョウタイ</t>
    </rPh>
    <rPh sb="53" eb="55">
      <t>イジ</t>
    </rPh>
    <rPh sb="62" eb="64">
      <t>イッポウ</t>
    </rPh>
    <rPh sb="66" eb="69">
      <t>スイシゲン</t>
    </rPh>
    <rPh sb="70" eb="71">
      <t>メグ</t>
    </rPh>
    <rPh sb="74" eb="77">
      <t>キギョウサイ</t>
    </rPh>
    <rPh sb="78" eb="80">
      <t>カツヨウ</t>
    </rPh>
    <rPh sb="82" eb="83">
      <t>オオ</t>
    </rPh>
    <rPh sb="85" eb="89">
      <t>スイゲンカイハツ</t>
    </rPh>
    <rPh sb="90" eb="91">
      <t>オコナ</t>
    </rPh>
    <rPh sb="101" eb="106">
      <t>キギョウサイザンダカ</t>
    </rPh>
    <rPh sb="107" eb="111">
      <t>キュウスイシュウエキ</t>
    </rPh>
    <rPh sb="112" eb="113">
      <t>ヤク</t>
    </rPh>
    <rPh sb="116" eb="117">
      <t>バイ</t>
    </rPh>
    <rPh sb="119" eb="125">
      <t>ルイジダンタイヘイキン</t>
    </rPh>
    <rPh sb="126" eb="127">
      <t>オオ</t>
    </rPh>
    <rPh sb="129" eb="131">
      <t>ウワマワ</t>
    </rPh>
    <rPh sb="136" eb="138">
      <t>シセツ</t>
    </rPh>
    <rPh sb="139" eb="141">
      <t>イジ</t>
    </rPh>
    <rPh sb="141" eb="144">
      <t>カンリヒ</t>
    </rPh>
    <rPh sb="145" eb="149">
      <t>シハライリソク</t>
    </rPh>
    <rPh sb="150" eb="152">
      <t>フタン</t>
    </rPh>
    <rPh sb="153" eb="154">
      <t>オオ</t>
    </rPh>
    <rPh sb="163" eb="165">
      <t>キュウスイ</t>
    </rPh>
    <rPh sb="165" eb="167">
      <t>ゲンカ</t>
    </rPh>
    <rPh sb="188" eb="189">
      <t>ハカ</t>
    </rPh>
    <rPh sb="193" eb="198">
      <t>リョウキンカイシュウリツ</t>
    </rPh>
    <rPh sb="199" eb="200">
      <t>オナ</t>
    </rPh>
    <rPh sb="202" eb="203">
      <t>タカ</t>
    </rPh>
    <rPh sb="204" eb="206">
      <t>ケイコウ</t>
    </rPh>
    <rPh sb="212" eb="216">
      <t>リュウドウヒリツ</t>
    </rPh>
    <rPh sb="222" eb="224">
      <t>ウワマワ</t>
    </rPh>
    <rPh sb="230" eb="236">
      <t>ルイジダンタイヘイキン</t>
    </rPh>
    <rPh sb="238" eb="239">
      <t>ヒク</t>
    </rPh>
    <rPh sb="249" eb="252">
      <t>キギョウサイ</t>
    </rPh>
    <rPh sb="252" eb="254">
      <t>ザンダカ</t>
    </rPh>
    <rPh sb="254" eb="256">
      <t>シュクゲン</t>
    </rPh>
    <rPh sb="257" eb="259">
      <t>ユウセン</t>
    </rPh>
    <rPh sb="260" eb="266">
      <t>ナイブリュウホシキン</t>
    </rPh>
    <rPh sb="267" eb="272">
      <t>ヒツヨウサイショウゲン</t>
    </rPh>
    <rPh sb="288" eb="290">
      <t>シハラ</t>
    </rPh>
    <rPh sb="291" eb="293">
      <t>ノウリョク</t>
    </rPh>
    <rPh sb="294" eb="296">
      <t>モンダイ</t>
    </rPh>
    <rPh sb="305" eb="308">
      <t>コウリツセイ</t>
    </rPh>
    <rPh sb="313" eb="318">
      <t>シセツリヨウリツ</t>
    </rPh>
    <rPh sb="319" eb="323">
      <t>ルイジダンタイ</t>
    </rPh>
    <rPh sb="323" eb="325">
      <t>ヘイキン</t>
    </rPh>
    <rPh sb="326" eb="328">
      <t>シタマワ</t>
    </rPh>
    <rPh sb="337" eb="339">
      <t>チリ</t>
    </rPh>
    <rPh sb="339" eb="340">
      <t>テキ</t>
    </rPh>
    <rPh sb="341" eb="344">
      <t>スイシゲン</t>
    </rPh>
    <rPh sb="345" eb="346">
      <t>リョウ</t>
    </rPh>
    <rPh sb="347" eb="350">
      <t>アンテイセイ</t>
    </rPh>
    <rPh sb="351" eb="352">
      <t>トボ</t>
    </rPh>
    <rPh sb="355" eb="359">
      <t>スイゲンジョウキョウ</t>
    </rPh>
    <rPh sb="360" eb="361">
      <t>オウ</t>
    </rPh>
    <rPh sb="363" eb="365">
      <t>シヨウ</t>
    </rPh>
    <rPh sb="367" eb="369">
      <t>スイゲン</t>
    </rPh>
    <rPh sb="370" eb="371">
      <t>カク</t>
    </rPh>
    <rPh sb="371" eb="374">
      <t>ジョウスイジョウ</t>
    </rPh>
    <rPh sb="375" eb="377">
      <t>ショリ</t>
    </rPh>
    <rPh sb="377" eb="378">
      <t>リョウ</t>
    </rPh>
    <rPh sb="379" eb="381">
      <t>セッテイ</t>
    </rPh>
    <rPh sb="383" eb="385">
      <t>ヒツヨウ</t>
    </rPh>
    <rPh sb="391" eb="394">
      <t>ケッカテキ</t>
    </rPh>
    <rPh sb="395" eb="398">
      <t>タトシ</t>
    </rPh>
    <rPh sb="399" eb="400">
      <t>クラ</t>
    </rPh>
    <rPh sb="402" eb="403">
      <t>オオ</t>
    </rPh>
    <rPh sb="405" eb="408">
      <t>ヨビリョク</t>
    </rPh>
    <rPh sb="409" eb="410">
      <t>モ</t>
    </rPh>
    <phoneticPr fontId="4"/>
  </si>
  <si>
    <t>　管路経年化率は、昭和40年代後半から昭和50年代にかけて急ピッチで整備した管が順次、法定耐用年数である「40年」を経過し、年々増加しており、類似団体平均より高くなってきている。
　しかし、管が実際に使用できる期間は、管の腐食状況や埋設環境により大きく異なることから、それぞれの埋設環境を踏まえて実質的な耐用年数を設定し、この実質的耐用年数に対応できるよう、平成29年度より更新ペースを従来の40km/年から45km/年に拡大している。その結果、令和4年度においては類似団体平均とほぼ同程度の管路更新率を示しており、今後もこの更新ペースを確保することで、実質的な耐用年数を超過した管を令和8年度までに解消し、その後は実質的な耐用年数内に更新できる見込みとなっている。</t>
    <rPh sb="242" eb="245">
      <t>ドウテイド</t>
    </rPh>
    <phoneticPr fontId="4"/>
  </si>
  <si>
    <t>　毎年度安定的に純利益を確保しており、経営の健全性は維持しているが、依然として多額の企業債残高を抱えており、増大する更新需要にも的確に対応していく必要があることなど、中長期的に経営は厳しい状況にある。
　このため、管路の実質的な耐用年数を踏まえた、効果的・効率的な維持・更新など、アセットマネジメントに基づいた水道施設の長寿命化や資金需要の平準化を図りながら、企業債残高の着実な縮減に取り組んでいく。</t>
    <rPh sb="192" eb="193">
      <t>ト</t>
    </rPh>
    <rPh sb="194" eb="19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</si>
</sst>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1.02</c:v>
                </c:pt>
                <c:pt idx="1">
                  <c:v>1.1100000000000001</c:v>
                </c:pt>
                <c:pt idx="2">
                  <c:v>1.1000000000000001</c:v>
                </c:pt>
                <c:pt idx="3">
                  <c:v>0.98</c:v>
                </c:pt>
                <c:pt idx="4">
                  <c:v>0.98</c:v>
                </c:pt>
              </c:numCache>
            </c:numRef>
          </c:val>
          <c:extLst>
            <c:ext xmlns:c16="http://schemas.microsoft.com/office/drawing/2014/chart" uri="{C3380CC4-5D6E-409C-BE32-E72D297353CC}">
              <c16:uniqueId val="{00000000-5B1B-4E86-9C5E-6D12E00EF9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5B1B-4E86-9C5E-6D12E00EF9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53.09</c:v>
                </c:pt>
                <c:pt idx="1">
                  <c:v>52.86</c:v>
                </c:pt>
                <c:pt idx="2">
                  <c:v>53.41</c:v>
                </c:pt>
                <c:pt idx="3">
                  <c:v>53.4</c:v>
                </c:pt>
                <c:pt idx="4">
                  <c:v>53.55</c:v>
                </c:pt>
              </c:numCache>
            </c:numRef>
          </c:val>
          <c:extLst>
            <c:ext xmlns:c16="http://schemas.microsoft.com/office/drawing/2014/chart" uri="{C3380CC4-5D6E-409C-BE32-E72D297353CC}">
              <c16:uniqueId val="{00000000-09A4-49E9-B920-0464A24E2E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09A4-49E9-B920-0464A24E2E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96.49</c:v>
                </c:pt>
                <c:pt idx="1">
                  <c:v>97</c:v>
                </c:pt>
                <c:pt idx="2">
                  <c:v>96.52</c:v>
                </c:pt>
                <c:pt idx="3">
                  <c:v>96.56</c:v>
                </c:pt>
                <c:pt idx="4">
                  <c:v>96.44</c:v>
                </c:pt>
              </c:numCache>
            </c:numRef>
          </c:val>
          <c:extLst>
            <c:ext xmlns:c16="http://schemas.microsoft.com/office/drawing/2014/chart" uri="{C3380CC4-5D6E-409C-BE32-E72D297353CC}">
              <c16:uniqueId val="{00000000-CB55-4AD6-8755-DD3404094D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CB55-4AD6-8755-DD3404094D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124.54</c:v>
                </c:pt>
                <c:pt idx="1">
                  <c:v>122.7</c:v>
                </c:pt>
                <c:pt idx="2">
                  <c:v>116.99</c:v>
                </c:pt>
                <c:pt idx="3">
                  <c:v>118.06</c:v>
                </c:pt>
                <c:pt idx="4">
                  <c:v>118.19</c:v>
                </c:pt>
              </c:numCache>
            </c:numRef>
          </c:val>
          <c:extLst>
            <c:ext xmlns:c16="http://schemas.microsoft.com/office/drawing/2014/chart" uri="{C3380CC4-5D6E-409C-BE32-E72D297353CC}">
              <c16:uniqueId val="{00000000-2FA6-47FC-A745-CF60A8A0AF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2FA6-47FC-A745-CF60A8A0AF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47.18</c:v>
                </c:pt>
                <c:pt idx="1">
                  <c:v>45.75</c:v>
                </c:pt>
                <c:pt idx="2">
                  <c:v>46.51</c:v>
                </c:pt>
                <c:pt idx="3">
                  <c:v>47.26</c:v>
                </c:pt>
                <c:pt idx="4">
                  <c:v>47.84</c:v>
                </c:pt>
              </c:numCache>
            </c:numRef>
          </c:val>
          <c:extLst>
            <c:ext xmlns:c16="http://schemas.microsoft.com/office/drawing/2014/chart" uri="{C3380CC4-5D6E-409C-BE32-E72D297353CC}">
              <c16:uniqueId val="{00000000-D28B-4ABC-AFF5-FD8192C5E9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D28B-4ABC-AFF5-FD8192C5E9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24.41</c:v>
                </c:pt>
                <c:pt idx="1">
                  <c:v>26.45</c:v>
                </c:pt>
                <c:pt idx="2">
                  <c:v>28.84</c:v>
                </c:pt>
                <c:pt idx="3">
                  <c:v>30.68</c:v>
                </c:pt>
                <c:pt idx="4">
                  <c:v>32.67</c:v>
                </c:pt>
              </c:numCache>
            </c:numRef>
          </c:val>
          <c:extLst>
            <c:ext xmlns:c16="http://schemas.microsoft.com/office/drawing/2014/chart" uri="{C3380CC4-5D6E-409C-BE32-E72D297353CC}">
              <c16:uniqueId val="{00000000-D095-4E7E-B583-C02EB8F278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D095-4E7E-B583-C02EB8F278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25-4CDF-8DF5-7264E57580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25-4CDF-8DF5-7264E57580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99.13</c:v>
                </c:pt>
                <c:pt idx="1">
                  <c:v>105.31</c:v>
                </c:pt>
                <c:pt idx="2">
                  <c:v>115.37</c:v>
                </c:pt>
                <c:pt idx="3">
                  <c:v>117.43</c:v>
                </c:pt>
                <c:pt idx="4">
                  <c:v>126.42</c:v>
                </c:pt>
              </c:numCache>
            </c:numRef>
          </c:val>
          <c:extLst>
            <c:ext xmlns:c16="http://schemas.microsoft.com/office/drawing/2014/chart" uri="{C3380CC4-5D6E-409C-BE32-E72D297353CC}">
              <c16:uniqueId val="{00000000-65EA-4FC9-8FD1-7E739D0945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65EA-4FC9-8FD1-7E739D0945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351.43</c:v>
                </c:pt>
                <c:pt idx="1">
                  <c:v>336.22</c:v>
                </c:pt>
                <c:pt idx="2">
                  <c:v>348.14</c:v>
                </c:pt>
                <c:pt idx="3">
                  <c:v>340.74</c:v>
                </c:pt>
                <c:pt idx="4">
                  <c:v>333.06</c:v>
                </c:pt>
              </c:numCache>
            </c:numRef>
          </c:val>
          <c:extLst>
            <c:ext xmlns:c16="http://schemas.microsoft.com/office/drawing/2014/chart" uri="{C3380CC4-5D6E-409C-BE32-E72D297353CC}">
              <c16:uniqueId val="{00000000-E531-43F2-B82A-464266943F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E531-43F2-B82A-464266943F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118.56</c:v>
                </c:pt>
                <c:pt idx="1">
                  <c:v>116.63</c:v>
                </c:pt>
                <c:pt idx="2">
                  <c:v>110.53</c:v>
                </c:pt>
                <c:pt idx="3">
                  <c:v>111.35</c:v>
                </c:pt>
                <c:pt idx="4">
                  <c:v>111.43</c:v>
                </c:pt>
              </c:numCache>
            </c:numRef>
          </c:val>
          <c:extLst>
            <c:ext xmlns:c16="http://schemas.microsoft.com/office/drawing/2014/chart" uri="{C3380CC4-5D6E-409C-BE32-E72D297353CC}">
              <c16:uniqueId val="{00000000-A48C-45E5-989A-29A8758292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A48C-45E5-989A-29A8758292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184.88</c:v>
                </c:pt>
                <c:pt idx="1">
                  <c:v>187.23</c:v>
                </c:pt>
                <c:pt idx="2">
                  <c:v>187.63</c:v>
                </c:pt>
                <c:pt idx="3">
                  <c:v>188.22</c:v>
                </c:pt>
                <c:pt idx="4">
                  <c:v>191.87</c:v>
                </c:pt>
              </c:numCache>
            </c:numRef>
          </c:val>
          <c:extLst>
            <c:ext xmlns:c16="http://schemas.microsoft.com/office/drawing/2014/chart" uri="{C3380CC4-5D6E-409C-BE32-E72D297353CC}">
              <c16:uniqueId val="{00000000-6AF7-40CD-9B1D-B9CD63CB2D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6AF7-40CD-9B1D-B9CD63CB2D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Normal="100" workbookViewId="0">
      <selection activeCell="CH62" sqref="CH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福岡県　福岡市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政令市等</v>
      </c>
      <c r="X8" s="76"/>
      <c r="Y8" s="76"/>
      <c r="Z8" s="76"/>
      <c r="AA8" s="76"/>
      <c r="AB8" s="76"/>
      <c r="AC8" s="76"/>
      <c r="AD8" s="76" t="str">
        <f>データ!$M$6</f>
        <v>自治体職員</v>
      </c>
      <c r="AE8" s="76"/>
      <c r="AF8" s="76"/>
      <c r="AG8" s="76"/>
      <c r="AH8" s="76"/>
      <c r="AI8" s="76"/>
      <c r="AJ8" s="76"/>
      <c r="AK8" s="2"/>
      <c r="AL8" s="67">
        <f>データ!$R$6</f>
        <v>1581398</v>
      </c>
      <c r="AM8" s="67"/>
      <c r="AN8" s="67"/>
      <c r="AO8" s="67"/>
      <c r="AP8" s="67"/>
      <c r="AQ8" s="67"/>
      <c r="AR8" s="67"/>
      <c r="AS8" s="67"/>
      <c r="AT8" s="37">
        <f>データ!$S$6</f>
        <v>343.47</v>
      </c>
      <c r="AU8" s="38"/>
      <c r="AV8" s="38"/>
      <c r="AW8" s="38"/>
      <c r="AX8" s="38"/>
      <c r="AY8" s="38"/>
      <c r="AZ8" s="38"/>
      <c r="BA8" s="38"/>
      <c r="BB8" s="56">
        <f>データ!$T$6</f>
        <v>4604.18</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69.61</v>
      </c>
      <c r="J10" s="38"/>
      <c r="K10" s="38"/>
      <c r="L10" s="38"/>
      <c r="M10" s="38"/>
      <c r="N10" s="38"/>
      <c r="O10" s="66"/>
      <c r="P10" s="56">
        <f>データ!$P$6</f>
        <v>99.55</v>
      </c>
      <c r="Q10" s="56"/>
      <c r="R10" s="56"/>
      <c r="S10" s="56"/>
      <c r="T10" s="56"/>
      <c r="U10" s="56"/>
      <c r="V10" s="56"/>
      <c r="W10" s="67">
        <f>データ!$Q$6</f>
        <v>2827</v>
      </c>
      <c r="X10" s="67"/>
      <c r="Y10" s="67"/>
      <c r="Z10" s="67"/>
      <c r="AA10" s="67"/>
      <c r="AB10" s="67"/>
      <c r="AC10" s="67"/>
      <c r="AD10" s="2"/>
      <c r="AE10" s="2"/>
      <c r="AF10" s="2"/>
      <c r="AG10" s="2"/>
      <c r="AH10" s="2"/>
      <c r="AI10" s="2"/>
      <c r="AJ10" s="2"/>
      <c r="AK10" s="2"/>
      <c r="AL10" s="67">
        <f>データ!$U$6</f>
        <v>1575155</v>
      </c>
      <c r="AM10" s="67"/>
      <c r="AN10" s="67"/>
      <c r="AO10" s="67"/>
      <c r="AP10" s="67"/>
      <c r="AQ10" s="67"/>
      <c r="AR10" s="67"/>
      <c r="AS10" s="67"/>
      <c r="AT10" s="37">
        <f>データ!$V$6</f>
        <v>235.63</v>
      </c>
      <c r="AU10" s="38"/>
      <c r="AV10" s="38"/>
      <c r="AW10" s="38"/>
      <c r="AX10" s="38"/>
      <c r="AY10" s="38"/>
      <c r="AZ10" s="38"/>
      <c r="BA10" s="38"/>
      <c r="BB10" s="56">
        <f>データ!$W$6</f>
        <v>6684.87</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2"/>
      <c r="BN47" s="42"/>
      <c r="BO47" s="42"/>
      <c r="BP47" s="42"/>
      <c r="BQ47" s="42"/>
      <c r="BR47" s="42"/>
      <c r="BS47" s="42"/>
      <c r="BT47" s="42"/>
      <c r="BU47" s="42"/>
      <c r="BV47" s="42"/>
      <c r="BW47" s="42"/>
      <c r="BX47" s="42"/>
      <c r="BY47" s="42"/>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2"/>
      <c r="BN60" s="42"/>
      <c r="BO60" s="42"/>
      <c r="BP60" s="42"/>
      <c r="BQ60" s="42"/>
      <c r="BR60" s="42"/>
      <c r="BS60" s="42"/>
      <c r="BT60" s="42"/>
      <c r="BU60" s="42"/>
      <c r="BV60" s="42"/>
      <c r="BW60" s="42"/>
      <c r="BX60" s="42"/>
      <c r="BY60" s="42"/>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2"/>
      <c r="BN61" s="42"/>
      <c r="BO61" s="42"/>
      <c r="BP61" s="42"/>
      <c r="BQ61" s="42"/>
      <c r="BR61" s="42"/>
      <c r="BS61" s="42"/>
      <c r="BT61" s="42"/>
      <c r="BU61" s="42"/>
      <c r="BV61" s="42"/>
      <c r="BW61" s="42"/>
      <c r="BX61" s="42"/>
      <c r="BY61" s="42"/>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2"/>
      <c r="BN63" s="42"/>
      <c r="BO63" s="42"/>
      <c r="BP63" s="42"/>
      <c r="BQ63" s="42"/>
      <c r="BR63" s="42"/>
      <c r="BS63" s="42"/>
      <c r="BT63" s="42"/>
      <c r="BU63" s="42"/>
      <c r="BV63" s="42"/>
      <c r="BW63" s="42"/>
      <c r="BX63" s="42"/>
      <c r="BY63" s="42"/>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BtNiwby71N5YLCMVUuqvjHI6OZ5/c3Smv8cfzL7hJbM93saT/Pm+YRIBXJUg4bnPiFrbh3GwRgcXDY7QSDVUw==" saltValue="99QFSvi8bZhYB8uk4pW7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401307</v>
      </c>
      <c r="D6" s="20">
        <f t="shared" si="3"/>
        <v>46</v>
      </c>
      <c r="E6" s="20">
        <f t="shared" si="3"/>
        <v>1</v>
      </c>
      <c r="F6" s="20">
        <f t="shared" si="3"/>
        <v>0</v>
      </c>
      <c r="G6" s="20">
        <f t="shared" si="3"/>
        <v>1</v>
      </c>
      <c r="H6" s="20" t="str">
        <f t="shared" si="3"/>
        <v>福岡県　福岡市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69.61</v>
      </c>
      <c r="P6" s="21">
        <f t="shared" si="3"/>
        <v>99.55</v>
      </c>
      <c r="Q6" s="21">
        <f t="shared" si="3"/>
        <v>2827</v>
      </c>
      <c r="R6" s="21">
        <f t="shared" si="3"/>
        <v>1581398</v>
      </c>
      <c r="S6" s="21">
        <f t="shared" si="3"/>
        <v>343.47</v>
      </c>
      <c r="T6" s="21">
        <f t="shared" si="3"/>
        <v>4604.18</v>
      </c>
      <c r="U6" s="21">
        <f t="shared" si="3"/>
        <v>1575155</v>
      </c>
      <c r="V6" s="21">
        <f t="shared" si="3"/>
        <v>235.63</v>
      </c>
      <c r="W6" s="21">
        <f t="shared" si="3"/>
        <v>6684.87</v>
      </c>
      <c r="X6" s="22">
        <f>IF(X7="",NA(),X7)</f>
        <v>124.54</v>
      </c>
      <c r="Y6" s="22">
        <f t="shared" ref="Y6:AG6" si="4">IF(Y7="",NA(),Y7)</f>
        <v>122.7</v>
      </c>
      <c r="Z6" s="22">
        <f t="shared" si="4"/>
        <v>116.99</v>
      </c>
      <c r="AA6" s="22">
        <f t="shared" si="4"/>
        <v>118.06</v>
      </c>
      <c r="AB6" s="22">
        <f t="shared" si="4"/>
        <v>118.19</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99.13</v>
      </c>
      <c r="AU6" s="22">
        <f t="shared" ref="AU6:BC6" si="6">IF(AU7="",NA(),AU7)</f>
        <v>105.31</v>
      </c>
      <c r="AV6" s="22">
        <f t="shared" si="6"/>
        <v>115.37</v>
      </c>
      <c r="AW6" s="22">
        <f t="shared" si="6"/>
        <v>117.43</v>
      </c>
      <c r="AX6" s="22">
        <f t="shared" si="6"/>
        <v>126.42</v>
      </c>
      <c r="AY6" s="22">
        <f t="shared" si="6"/>
        <v>166.51</v>
      </c>
      <c r="AZ6" s="22">
        <f t="shared" si="6"/>
        <v>172.47</v>
      </c>
      <c r="BA6" s="22">
        <f t="shared" si="6"/>
        <v>170.76</v>
      </c>
      <c r="BB6" s="22">
        <f t="shared" si="6"/>
        <v>169.11</v>
      </c>
      <c r="BC6" s="22">
        <f t="shared" si="6"/>
        <v>157.01</v>
      </c>
      <c r="BD6" s="21" t="str">
        <f>IF(BD7="","",IF(BD7="-","【-】","【"&amp;SUBSTITUTE(TEXT(BD7,"#,##0.00"),"-","△")&amp;"】"))</f>
        <v>【252.29】</v>
      </c>
      <c r="BE6" s="22">
        <f>IF(BE7="",NA(),BE7)</f>
        <v>351.43</v>
      </c>
      <c r="BF6" s="22">
        <f t="shared" ref="BF6:BN6" si="7">IF(BF7="",NA(),BF7)</f>
        <v>336.22</v>
      </c>
      <c r="BG6" s="22">
        <f t="shared" si="7"/>
        <v>348.14</v>
      </c>
      <c r="BH6" s="22">
        <f t="shared" si="7"/>
        <v>340.74</v>
      </c>
      <c r="BI6" s="22">
        <f t="shared" si="7"/>
        <v>333.06</v>
      </c>
      <c r="BJ6" s="22">
        <f t="shared" si="7"/>
        <v>198.51</v>
      </c>
      <c r="BK6" s="22">
        <f t="shared" si="7"/>
        <v>193.57</v>
      </c>
      <c r="BL6" s="22">
        <f t="shared" si="7"/>
        <v>200.12</v>
      </c>
      <c r="BM6" s="22">
        <f t="shared" si="7"/>
        <v>194.42</v>
      </c>
      <c r="BN6" s="22">
        <f t="shared" si="7"/>
        <v>195.5</v>
      </c>
      <c r="BO6" s="21" t="str">
        <f>IF(BO7="","",IF(BO7="-","【-】","【"&amp;SUBSTITUTE(TEXT(BO7,"#,##0.00"),"-","△")&amp;"】"))</f>
        <v>【268.07】</v>
      </c>
      <c r="BP6" s="22">
        <f>IF(BP7="",NA(),BP7)</f>
        <v>118.56</v>
      </c>
      <c r="BQ6" s="22">
        <f t="shared" ref="BQ6:BY6" si="8">IF(BQ7="",NA(),BQ7)</f>
        <v>116.63</v>
      </c>
      <c r="BR6" s="22">
        <f t="shared" si="8"/>
        <v>110.53</v>
      </c>
      <c r="BS6" s="22">
        <f t="shared" si="8"/>
        <v>111.35</v>
      </c>
      <c r="BT6" s="22">
        <f t="shared" si="8"/>
        <v>111.43</v>
      </c>
      <c r="BU6" s="22">
        <f t="shared" si="8"/>
        <v>103.28</v>
      </c>
      <c r="BV6" s="22">
        <f t="shared" si="8"/>
        <v>102.26</v>
      </c>
      <c r="BW6" s="22">
        <f t="shared" si="8"/>
        <v>98.26</v>
      </c>
      <c r="BX6" s="22">
        <f t="shared" si="8"/>
        <v>100.4</v>
      </c>
      <c r="BY6" s="22">
        <f t="shared" si="8"/>
        <v>96.51</v>
      </c>
      <c r="BZ6" s="21" t="str">
        <f>IF(BZ7="","",IF(BZ7="-","【-】","【"&amp;SUBSTITUTE(TEXT(BZ7,"#,##0.00"),"-","△")&amp;"】"))</f>
        <v>【97.47】</v>
      </c>
      <c r="CA6" s="22">
        <f>IF(CA7="",NA(),CA7)</f>
        <v>184.88</v>
      </c>
      <c r="CB6" s="22">
        <f t="shared" ref="CB6:CJ6" si="9">IF(CB7="",NA(),CB7)</f>
        <v>187.23</v>
      </c>
      <c r="CC6" s="22">
        <f t="shared" si="9"/>
        <v>187.63</v>
      </c>
      <c r="CD6" s="22">
        <f t="shared" si="9"/>
        <v>188.22</v>
      </c>
      <c r="CE6" s="22">
        <f t="shared" si="9"/>
        <v>191.87</v>
      </c>
      <c r="CF6" s="22">
        <f t="shared" si="9"/>
        <v>173.11</v>
      </c>
      <c r="CG6" s="22">
        <f t="shared" si="9"/>
        <v>174.34</v>
      </c>
      <c r="CH6" s="22">
        <f t="shared" si="9"/>
        <v>172.33</v>
      </c>
      <c r="CI6" s="22">
        <f t="shared" si="9"/>
        <v>172.8</v>
      </c>
      <c r="CJ6" s="22">
        <f t="shared" si="9"/>
        <v>180.94</v>
      </c>
      <c r="CK6" s="21" t="str">
        <f>IF(CK7="","",IF(CK7="-","【-】","【"&amp;SUBSTITUTE(TEXT(CK7,"#,##0.00"),"-","△")&amp;"】"))</f>
        <v>【174.75】</v>
      </c>
      <c r="CL6" s="22">
        <f>IF(CL7="",NA(),CL7)</f>
        <v>53.09</v>
      </c>
      <c r="CM6" s="22">
        <f t="shared" ref="CM6:CU6" si="10">IF(CM7="",NA(),CM7)</f>
        <v>52.86</v>
      </c>
      <c r="CN6" s="22">
        <f t="shared" si="10"/>
        <v>53.41</v>
      </c>
      <c r="CO6" s="22">
        <f t="shared" si="10"/>
        <v>53.4</v>
      </c>
      <c r="CP6" s="22">
        <f t="shared" si="10"/>
        <v>53.55</v>
      </c>
      <c r="CQ6" s="22">
        <f t="shared" si="10"/>
        <v>59.32</v>
      </c>
      <c r="CR6" s="22">
        <f t="shared" si="10"/>
        <v>59.12</v>
      </c>
      <c r="CS6" s="22">
        <f t="shared" si="10"/>
        <v>59.37</v>
      </c>
      <c r="CT6" s="22">
        <f t="shared" si="10"/>
        <v>58.84</v>
      </c>
      <c r="CU6" s="22">
        <f t="shared" si="10"/>
        <v>58.91</v>
      </c>
      <c r="CV6" s="21" t="str">
        <f>IF(CV7="","",IF(CV7="-","【-】","【"&amp;SUBSTITUTE(TEXT(CV7,"#,##0.00"),"-","△")&amp;"】"))</f>
        <v>【59.97】</v>
      </c>
      <c r="CW6" s="22">
        <f>IF(CW7="",NA(),CW7)</f>
        <v>96.49</v>
      </c>
      <c r="CX6" s="22">
        <f t="shared" ref="CX6:DF6" si="11">IF(CX7="",NA(),CX7)</f>
        <v>97</v>
      </c>
      <c r="CY6" s="22">
        <f t="shared" si="11"/>
        <v>96.52</v>
      </c>
      <c r="CZ6" s="22">
        <f t="shared" si="11"/>
        <v>96.56</v>
      </c>
      <c r="DA6" s="22">
        <f t="shared" si="11"/>
        <v>96.44</v>
      </c>
      <c r="DB6" s="22">
        <f t="shared" si="11"/>
        <v>93.74</v>
      </c>
      <c r="DC6" s="22">
        <f t="shared" si="11"/>
        <v>93.64</v>
      </c>
      <c r="DD6" s="22">
        <f t="shared" si="11"/>
        <v>93.68</v>
      </c>
      <c r="DE6" s="22">
        <f t="shared" si="11"/>
        <v>94.13</v>
      </c>
      <c r="DF6" s="22">
        <f t="shared" si="11"/>
        <v>93.84</v>
      </c>
      <c r="DG6" s="21" t="str">
        <f>IF(DG7="","",IF(DG7="-","【-】","【"&amp;SUBSTITUTE(TEXT(DG7,"#,##0.00"),"-","△")&amp;"】"))</f>
        <v>【89.76】</v>
      </c>
      <c r="DH6" s="22">
        <f>IF(DH7="",NA(),DH7)</f>
        <v>47.18</v>
      </c>
      <c r="DI6" s="22">
        <f t="shared" ref="DI6:DQ6" si="12">IF(DI7="",NA(),DI7)</f>
        <v>45.75</v>
      </c>
      <c r="DJ6" s="22">
        <f t="shared" si="12"/>
        <v>46.51</v>
      </c>
      <c r="DK6" s="22">
        <f t="shared" si="12"/>
        <v>47.26</v>
      </c>
      <c r="DL6" s="22">
        <f t="shared" si="12"/>
        <v>47.84</v>
      </c>
      <c r="DM6" s="22">
        <f t="shared" si="12"/>
        <v>49.23</v>
      </c>
      <c r="DN6" s="22">
        <f t="shared" si="12"/>
        <v>49.78</v>
      </c>
      <c r="DO6" s="22">
        <f t="shared" si="12"/>
        <v>50.32</v>
      </c>
      <c r="DP6" s="22">
        <f t="shared" si="12"/>
        <v>50.93</v>
      </c>
      <c r="DQ6" s="22">
        <f t="shared" si="12"/>
        <v>51.24</v>
      </c>
      <c r="DR6" s="21" t="str">
        <f>IF(DR7="","",IF(DR7="-","【-】","【"&amp;SUBSTITUTE(TEXT(DR7,"#,##0.00"),"-","△")&amp;"】"))</f>
        <v>【51.51】</v>
      </c>
      <c r="DS6" s="22">
        <f>IF(DS7="",NA(),DS7)</f>
        <v>24.41</v>
      </c>
      <c r="DT6" s="22">
        <f t="shared" ref="DT6:EB6" si="13">IF(DT7="",NA(),DT7)</f>
        <v>26.45</v>
      </c>
      <c r="DU6" s="22">
        <f t="shared" si="13"/>
        <v>28.84</v>
      </c>
      <c r="DV6" s="22">
        <f t="shared" si="13"/>
        <v>30.68</v>
      </c>
      <c r="DW6" s="22">
        <f t="shared" si="13"/>
        <v>32.67</v>
      </c>
      <c r="DX6" s="22">
        <f t="shared" si="13"/>
        <v>21.62</v>
      </c>
      <c r="DY6" s="22">
        <f t="shared" si="13"/>
        <v>22.79</v>
      </c>
      <c r="DZ6" s="22">
        <f t="shared" si="13"/>
        <v>24.26</v>
      </c>
      <c r="EA6" s="22">
        <f t="shared" si="13"/>
        <v>25.55</v>
      </c>
      <c r="EB6" s="22">
        <f t="shared" si="13"/>
        <v>26.73</v>
      </c>
      <c r="EC6" s="21" t="str">
        <f>IF(EC7="","",IF(EC7="-","【-】","【"&amp;SUBSTITUTE(TEXT(EC7,"#,##0.00"),"-","△")&amp;"】"))</f>
        <v>【23.75】</v>
      </c>
      <c r="ED6" s="22">
        <f>IF(ED7="",NA(),ED7)</f>
        <v>1.02</v>
      </c>
      <c r="EE6" s="22">
        <f t="shared" ref="EE6:EM6" si="14">IF(EE7="",NA(),EE7)</f>
        <v>1.1100000000000001</v>
      </c>
      <c r="EF6" s="22">
        <f t="shared" si="14"/>
        <v>1.1000000000000001</v>
      </c>
      <c r="EG6" s="22">
        <f t="shared" si="14"/>
        <v>0.98</v>
      </c>
      <c r="EH6" s="22">
        <f t="shared" si="14"/>
        <v>0.98</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401307</v>
      </c>
      <c r="D7" s="24">
        <v>46</v>
      </c>
      <c r="E7" s="24">
        <v>1</v>
      </c>
      <c r="F7" s="24">
        <v>0</v>
      </c>
      <c r="G7" s="24">
        <v>1</v>
      </c>
      <c r="H7" s="24" t="s">
        <v>93</v>
      </c>
      <c r="I7" s="24" t="s">
        <v>94</v>
      </c>
      <c r="J7" s="24" t="s">
        <v>95</v>
      </c>
      <c r="K7" s="24" t="s">
        <v>96</v>
      </c>
      <c r="L7" s="24" t="s">
        <v>97</v>
      </c>
      <c r="M7" s="24" t="s">
        <v>98</v>
      </c>
      <c r="N7" s="25" t="s">
        <v>99</v>
      </c>
      <c r="O7" s="25">
        <v>69.61</v>
      </c>
      <c r="P7" s="25">
        <v>99.55</v>
      </c>
      <c r="Q7" s="25">
        <v>2827</v>
      </c>
      <c r="R7" s="25">
        <v>1581398</v>
      </c>
      <c r="S7" s="25">
        <v>343.47</v>
      </c>
      <c r="T7" s="25">
        <v>4604.18</v>
      </c>
      <c r="U7" s="25">
        <v>1575155</v>
      </c>
      <c r="V7" s="25">
        <v>235.63</v>
      </c>
      <c r="W7" s="25">
        <v>6684.87</v>
      </c>
      <c r="X7" s="25">
        <v>124.54</v>
      </c>
      <c r="Y7" s="25">
        <v>122.7</v>
      </c>
      <c r="Z7" s="25">
        <v>116.99</v>
      </c>
      <c r="AA7" s="25">
        <v>118.06</v>
      </c>
      <c r="AB7" s="25">
        <v>118.19</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99.13</v>
      </c>
      <c r="AU7" s="25">
        <v>105.31</v>
      </c>
      <c r="AV7" s="25">
        <v>115.37</v>
      </c>
      <c r="AW7" s="25">
        <v>117.43</v>
      </c>
      <c r="AX7" s="25">
        <v>126.42</v>
      </c>
      <c r="AY7" s="25">
        <v>166.51</v>
      </c>
      <c r="AZ7" s="25">
        <v>172.47</v>
      </c>
      <c r="BA7" s="25">
        <v>170.76</v>
      </c>
      <c r="BB7" s="25">
        <v>169.11</v>
      </c>
      <c r="BC7" s="25">
        <v>157.01</v>
      </c>
      <c r="BD7" s="25">
        <v>252.29</v>
      </c>
      <c r="BE7" s="25">
        <v>351.43</v>
      </c>
      <c r="BF7" s="25">
        <v>336.22</v>
      </c>
      <c r="BG7" s="25">
        <v>348.14</v>
      </c>
      <c r="BH7" s="25">
        <v>340.74</v>
      </c>
      <c r="BI7" s="25">
        <v>333.06</v>
      </c>
      <c r="BJ7" s="25">
        <v>198.51</v>
      </c>
      <c r="BK7" s="25">
        <v>193.57</v>
      </c>
      <c r="BL7" s="25">
        <v>200.12</v>
      </c>
      <c r="BM7" s="25">
        <v>194.42</v>
      </c>
      <c r="BN7" s="25">
        <v>195.5</v>
      </c>
      <c r="BO7" s="25">
        <v>268.07</v>
      </c>
      <c r="BP7" s="25">
        <v>118.56</v>
      </c>
      <c r="BQ7" s="25">
        <v>116.63</v>
      </c>
      <c r="BR7" s="25">
        <v>110.53</v>
      </c>
      <c r="BS7" s="25">
        <v>111.35</v>
      </c>
      <c r="BT7" s="25">
        <v>111.43</v>
      </c>
      <c r="BU7" s="25">
        <v>103.28</v>
      </c>
      <c r="BV7" s="25">
        <v>102.26</v>
      </c>
      <c r="BW7" s="25">
        <v>98.26</v>
      </c>
      <c r="BX7" s="25">
        <v>100.4</v>
      </c>
      <c r="BY7" s="25">
        <v>96.51</v>
      </c>
      <c r="BZ7" s="25">
        <v>97.47</v>
      </c>
      <c r="CA7" s="25">
        <v>184.88</v>
      </c>
      <c r="CB7" s="25">
        <v>187.23</v>
      </c>
      <c r="CC7" s="25">
        <v>187.63</v>
      </c>
      <c r="CD7" s="25">
        <v>188.22</v>
      </c>
      <c r="CE7" s="25">
        <v>191.87</v>
      </c>
      <c r="CF7" s="25">
        <v>173.11</v>
      </c>
      <c r="CG7" s="25">
        <v>174.34</v>
      </c>
      <c r="CH7" s="25">
        <v>172.33</v>
      </c>
      <c r="CI7" s="25">
        <v>172.8</v>
      </c>
      <c r="CJ7" s="25">
        <v>180.94</v>
      </c>
      <c r="CK7" s="25">
        <v>174.75</v>
      </c>
      <c r="CL7" s="25">
        <v>53.09</v>
      </c>
      <c r="CM7" s="25">
        <v>52.86</v>
      </c>
      <c r="CN7" s="25">
        <v>53.41</v>
      </c>
      <c r="CO7" s="25">
        <v>53.4</v>
      </c>
      <c r="CP7" s="25">
        <v>53.55</v>
      </c>
      <c r="CQ7" s="25">
        <v>59.32</v>
      </c>
      <c r="CR7" s="25">
        <v>59.12</v>
      </c>
      <c r="CS7" s="25">
        <v>59.37</v>
      </c>
      <c r="CT7" s="25">
        <v>58.84</v>
      </c>
      <c r="CU7" s="25">
        <v>58.91</v>
      </c>
      <c r="CV7" s="25">
        <v>59.97</v>
      </c>
      <c r="CW7" s="25">
        <v>96.49</v>
      </c>
      <c r="CX7" s="25">
        <v>97</v>
      </c>
      <c r="CY7" s="25">
        <v>96.52</v>
      </c>
      <c r="CZ7" s="25">
        <v>96.56</v>
      </c>
      <c r="DA7" s="25">
        <v>96.44</v>
      </c>
      <c r="DB7" s="25">
        <v>93.74</v>
      </c>
      <c r="DC7" s="25">
        <v>93.64</v>
      </c>
      <c r="DD7" s="25">
        <v>93.68</v>
      </c>
      <c r="DE7" s="25">
        <v>94.13</v>
      </c>
      <c r="DF7" s="25">
        <v>93.84</v>
      </c>
      <c r="DG7" s="25">
        <v>89.76</v>
      </c>
      <c r="DH7" s="25">
        <v>47.18</v>
      </c>
      <c r="DI7" s="25">
        <v>45.75</v>
      </c>
      <c r="DJ7" s="25">
        <v>46.51</v>
      </c>
      <c r="DK7" s="25">
        <v>47.26</v>
      </c>
      <c r="DL7" s="25">
        <v>47.84</v>
      </c>
      <c r="DM7" s="25">
        <v>49.23</v>
      </c>
      <c r="DN7" s="25">
        <v>49.78</v>
      </c>
      <c r="DO7" s="25">
        <v>50.32</v>
      </c>
      <c r="DP7" s="25">
        <v>50.93</v>
      </c>
      <c r="DQ7" s="25">
        <v>51.24</v>
      </c>
      <c r="DR7" s="25">
        <v>51.51</v>
      </c>
      <c r="DS7" s="25">
        <v>24.41</v>
      </c>
      <c r="DT7" s="25">
        <v>26.45</v>
      </c>
      <c r="DU7" s="25">
        <v>28.84</v>
      </c>
      <c r="DV7" s="25">
        <v>30.68</v>
      </c>
      <c r="DW7" s="25">
        <v>32.67</v>
      </c>
      <c r="DX7" s="25">
        <v>21.62</v>
      </c>
      <c r="DY7" s="25">
        <v>22.79</v>
      </c>
      <c r="DZ7" s="25">
        <v>24.26</v>
      </c>
      <c r="EA7" s="25">
        <v>25.55</v>
      </c>
      <c r="EB7" s="25">
        <v>26.73</v>
      </c>
      <c r="EC7" s="25">
        <v>23.75</v>
      </c>
      <c r="ED7" s="25">
        <v>1.02</v>
      </c>
      <c r="EE7" s="25">
        <v>1.1100000000000001</v>
      </c>
      <c r="EF7" s="25">
        <v>1.1000000000000001</v>
      </c>
      <c r="EG7" s="25">
        <v>0.98</v>
      </c>
      <c r="EH7" s="25">
        <v>0.98</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2024-01-25T07:13:47Z</cp:lastPrinted>
  <dcterms:created xsi:type="dcterms:W3CDTF">2023-12-05T01:00:37Z</dcterms:created>
  <dcterms:modified xsi:type="dcterms:W3CDTF">2024-01-30T05:26:25Z</dcterms:modified>
  <cp:category/>
</cp:coreProperties>
</file>