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2 政令市\000 提出用\"/>
    </mc:Choice>
  </mc:AlternateContent>
  <xr:revisionPtr revIDLastSave="0" documentId="13_ncr:1_{91B156C6-45BC-476A-8015-0B2FA3986349}" xr6:coauthVersionLast="36" xr6:coauthVersionMax="36" xr10:uidLastSave="{00000000-0000-0000-0000-000000000000}"/>
  <workbookProtection workbookAlgorithmName="SHA-512" workbookHashValue="NcAAazO3JhX2WEAwXoZ5ZvbRhMmsSilfix1edlhN6EdgOSkdREjw0qFhP62sViC+Jg5Ml/BxgjoRjB8rf/r+1w==" workbookSaltValue="DVLz6nxsvQ3qBON0YuozsA==" workbookSpinCount="100000" lockStructure="1"/>
  <bookViews>
    <workbookView xWindow="0" yWindow="0" windowWidth="19200" windowHeight="75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W10" i="4"/>
  <c r="I10"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<sst xmlns="http://schemas.openxmlformats.org/spreadsheetml/2006/main" count="236" uniqueCount="117">
  <si>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</si>
  <si>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</si>
  <si>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</si>
  <si>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</si>
  <si>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</si>
  <si>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</si>
  <si>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</si>
  <si>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</si>
  <si>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</si>
  <si>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</si>
  <si>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</si>
  <si>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</si>
  <si>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</si>
  <si>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</si>
  <si>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</si>
  <si>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</si>
  <si>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</si>
  <si>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</si>
  <si>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</si>
  <si>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</si>
  <si>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</si>
  <si>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</si>
  <si>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</si>
  <si>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</si>
  <si>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</si>
  <si>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</si>
  <si>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</si>
  <si>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</si>
  <si>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</si>
  <si>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</si>
  <si>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</si>
  <si>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</si>
  <si>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</si>
  <si>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</si>
  <si>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</si>
  <si>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</si>
  <si>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</si>
  <si>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</si>
  <si>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</si>
  <si>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</si>
  <si>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</si>
  <si>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</si>
  <si>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</si>
  <si>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</si>
  <si>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</si>
  <si>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</si>
  <si>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</si>
  <si>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</si>
  <si>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</si>
  <si>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</si>
  <si>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</si>
  <si>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</si>
  <si>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</si>
  <si>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</si>
  <si>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</si>
  <si>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</si>
  <si>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</si>
  <si>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</si>
  <si>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</si>
  <si>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</si>
  <si>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</si>
  <si>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</si>
  <si>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</si>
  <si>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</si>
  <si>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</si>
  <si>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</si>
  <si>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</si>
  <si>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</si>
  <si>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</si>
  <si>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</si>
  <si>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</si>
  <si>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</si>
  <si>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</si>
  <si>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</si>
  <si>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</si>
  <si>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</si>
  <si>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</si>
  <si>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</si>
  <si>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</si>
  <si>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</si>
  <si>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</si>
  <si>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</si>
  <si>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</si>
  <si>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</si>
  <si>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</si>
  <si>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</si>
  <si>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</si>
  <si>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</si>
  <si>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</si>
  <si>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</si>
  <si>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</si>
  <si>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</si>
  <si>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</si>
  <si>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</si>
  <si>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</si>
  <si>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</si>
  <si>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</si>
  <si>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</si>
  <si>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</si>
  <si>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</si>
  <si>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</si>
  <si>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</si>
  <si>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</si>
  <si>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</si>
  <si>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</si>
  <si>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</si>
  <si>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</si>
  <si>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</si>
  <si>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</si>
  <si>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</si>
  <si>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</si>
  <si>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</si>
  <si>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</si>
  <si>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</si>
  <si>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集落排水事業の経営状況については、収益的収支
比率の減少傾向が継続しています。老朽化に伴う排
水処理施設の機器更新のため、一時的に市債の発行
が多大となっていることから、今後も一定期間は減少傾向が続くものと思われます。
　また、経費回収率も類似団体平均より低い状況に
あります。
　今後、維持管理費などの歳出削減や汚水処理の広域化・共同化について検討を行う等、経営の健全化・効率化に向けた取り組みを行っていきます。</t>
    <rPh sb="89" eb="93">
      <t>イッテイキカン</t>
    </rPh>
    <phoneticPr fontId="4"/>
  </si>
  <si>
    <t>　処理場については、平成7年から平成16年にかけて順次供用開始しており、近年は老朽化に伴い機器類の不具合が発生しておりました。
　このため、各処理場について機能診断調査を行
い、平成20年度から令和元年度にかけて国の補助金
を活用し、順次電気・機械機器の更新を行いまし
た。
　また、管路については更新時期を迎えていないこ
とから、更新は未着手であり、改善率は０％となっ
ております。
　今後も長期的視点に立ってアセットマネジメント
に取り組み、延命化を図りながら施設の的確な維持
管理や運営を行っていきます。</t>
    <rPh sb="16" eb="18">
      <t>ヘイセイ</t>
    </rPh>
    <phoneticPr fontId="4"/>
  </si>
  <si>
    <t>　「収益的収支比率」は低い傾向が続いています。要因としては、施設建設時等に発行した市債に関し、計画上、近年の元金償還を多く行っていることが考えられますが、元金償還は、今後数年後からは減少していく予定であり、これに伴い数値が向上していくことが見込まれます。
　「経費回収率」は類似団体平均を下回る水準にあります。要因としては、市民サービスの公平性の観点から公共下水道使用料と同じ料金体制をとっているため、集落排水の排水処理にかかる経費に対して、使用料収入が不足していることが考えられます。
　「汚水処理原価」は、類似団体平均と比べ高い水準にあります。要因としては、処理区域人口の減少による年間有収水量の減少や山間部でポンプが多い等の地理的要因が考えられます。
　「施設利用率」は例年同程度で推移しております。類似団体平均と概ね同程度の水準ではありますが、今後、施設の大規模更新時に施設規模を見直す等により向上に努めます。
　「水洗化率」は、例年、類似団体平均と比べ高い水準となっています。</t>
    <rPh sb="338" eb="340">
      <t>レイネン</t>
    </rPh>
    <rPh sb="340" eb="343">
      <t>ドウテイド</t>
    </rPh>
    <rPh sb="344" eb="346">
      <t>スイイ</t>
    </rPh>
    <rPh sb="360" eb="361">
      <t>オオム</t>
    </rPh>
    <rPh sb="362" eb="365">
      <t>ドウテイド</t>
    </rPh>
    <rPh sb="376" eb="378">
      <t>コンゴ</t>
    </rPh>
    <rPh sb="379" eb="381">
      <t>シセツ</t>
    </rPh>
    <rPh sb="382" eb="387">
      <t>ダイキボコウシン</t>
    </rPh>
    <rPh sb="387" eb="388">
      <t>ジ</t>
    </rPh>
    <rPh sb="389" eb="393">
      <t>シセツキボ</t>
    </rPh>
    <rPh sb="394" eb="396">
      <t>ミナオ</t>
    </rPh>
    <rPh sb="397" eb="398">
      <t>ナド</t>
    </rPh>
    <rPh sb="401" eb="403">
      <t>コウジョウ</t>
    </rPh>
    <rPh sb="404" eb="4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</si>
</sst>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5-4D1A-AB70-9CD809AB2E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C15-4D1A-AB70-9CD809AB2E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58.04</c:v>
                </c:pt>
                <c:pt idx="1">
                  <c:v>55.36</c:v>
                </c:pt>
                <c:pt idx="2">
                  <c:v>56.88</c:v>
                </c:pt>
                <c:pt idx="3">
                  <c:v>53.5</c:v>
                </c:pt>
                <c:pt idx="4">
                  <c:v>47.79</c:v>
                </c:pt>
              </c:numCache>
            </c:numRef>
          </c:val>
          <c:extLst>
            <c:ext xmlns:c16="http://schemas.microsoft.com/office/drawing/2014/chart" uri="{C3380CC4-5D6E-409C-BE32-E72D297353CC}">
              <c16:uniqueId val="{00000000-31E6-453A-BE93-5842C2A52D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1E6-453A-BE93-5842C2A52D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87.57</c:v>
                </c:pt>
                <c:pt idx="1">
                  <c:v>88.05</c:v>
                </c:pt>
                <c:pt idx="2">
                  <c:v>88.96</c:v>
                </c:pt>
                <c:pt idx="3">
                  <c:v>89.23</c:v>
                </c:pt>
                <c:pt idx="4">
                  <c:v>88.83</c:v>
                </c:pt>
              </c:numCache>
            </c:numRef>
          </c:val>
          <c:extLst>
            <c:ext xmlns:c16="http://schemas.microsoft.com/office/drawing/2014/chart" uri="{C3380CC4-5D6E-409C-BE32-E72D297353CC}">
              <c16:uniqueId val="{00000000-4EB5-495D-B46B-B349579E29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EB5-495D-B46B-B349579E29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43.64</c:v>
                </c:pt>
                <c:pt idx="1">
                  <c:v>38.9</c:v>
                </c:pt>
                <c:pt idx="2">
                  <c:v>35.97</c:v>
                </c:pt>
                <c:pt idx="3">
                  <c:v>37.049999999999997</c:v>
                </c:pt>
                <c:pt idx="4">
                  <c:v>35.369999999999997</c:v>
                </c:pt>
              </c:numCache>
            </c:numRef>
          </c:val>
          <c:extLst>
            <c:ext xmlns:c16="http://schemas.microsoft.com/office/drawing/2014/chart" uri="{C3380CC4-5D6E-409C-BE32-E72D297353CC}">
              <c16:uniqueId val="{00000000-C91A-4C74-A860-F0FA7339F8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A-4C74-A860-F0FA7339F8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1-410C-A1C9-62F1BB3435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1-410C-A1C9-62F1BB3435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E-4586-86F0-38E557670C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E-4586-86F0-38E557670C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B-4901-85EB-11F4CF13A5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B-4901-85EB-11F4CF13A5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D4-497D-9CD3-953467043D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4-497D-9CD3-953467043D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4239.79</c:v>
                </c:pt>
                <c:pt idx="4">
                  <c:v>0</c:v>
                </c:pt>
              </c:numCache>
            </c:numRef>
          </c:val>
          <c:extLst>
            <c:ext xmlns:c16="http://schemas.microsoft.com/office/drawing/2014/chart" uri="{C3380CC4-5D6E-409C-BE32-E72D297353CC}">
              <c16:uniqueId val="{00000000-8D2C-4C61-9B45-D0087FB8CC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D2C-4C61-9B45-D0087FB8CC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29.72</c:v>
                </c:pt>
                <c:pt idx="1">
                  <c:v>28.86</c:v>
                </c:pt>
                <c:pt idx="2">
                  <c:v>28.68</c:v>
                </c:pt>
                <c:pt idx="3">
                  <c:v>25.03</c:v>
                </c:pt>
                <c:pt idx="4">
                  <c:v>19.329999999999998</c:v>
                </c:pt>
              </c:numCache>
            </c:numRef>
          </c:val>
          <c:extLst>
            <c:ext xmlns:c16="http://schemas.microsoft.com/office/drawing/2014/chart" uri="{C3380CC4-5D6E-409C-BE32-E72D297353CC}">
              <c16:uniqueId val="{00000000-9F94-482D-9861-04A1EEEBFE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F94-482D-9861-04A1EEEBFE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526.82000000000005</c:v>
                </c:pt>
                <c:pt idx="1">
                  <c:v>503.43</c:v>
                </c:pt>
                <c:pt idx="2">
                  <c:v>524.42999999999995</c:v>
                </c:pt>
                <c:pt idx="3">
                  <c:v>602.59</c:v>
                </c:pt>
                <c:pt idx="4">
                  <c:v>637.87</c:v>
                </c:pt>
              </c:numCache>
            </c:numRef>
          </c:val>
          <c:extLst>
            <c:ext xmlns:c16="http://schemas.microsoft.com/office/drawing/2014/chart" uri="{C3380CC4-5D6E-409C-BE32-E72D297353CC}">
              <c16:uniqueId val="{00000000-229A-44A3-9F06-D9CAF50EB2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29A-44A3-9F06-D9CAF50EB2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5" width="3.08984375" customWidth="1"/>
    <col min="76" max="76" width="3.90625" customWidth="1"/>
    <col min="77" max="77" width="4.36328125" customWidth="1"/>
    <col min="78"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福岡県　福岡市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1581398</v>
      </c>
      <c r="AM8" s="42"/>
      <c r="AN8" s="42"/>
      <c r="AO8" s="42"/>
      <c r="AP8" s="42"/>
      <c r="AQ8" s="42"/>
      <c r="AR8" s="42"/>
      <c r="AS8" s="42"/>
      <c r="AT8" s="35">
        <f>データ!T6</f>
        <v>343.47</v>
      </c>
      <c r="AU8" s="35"/>
      <c r="AV8" s="35"/>
      <c r="AW8" s="35"/>
      <c r="AX8" s="35"/>
      <c r="AY8" s="35"/>
      <c r="AZ8" s="35"/>
      <c r="BA8" s="35"/>
      <c r="BB8" s="35">
        <f>データ!U6</f>
        <v>4604.18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0.09</v>
      </c>
      <c r="Q10" s="35"/>
      <c r="R10" s="35"/>
      <c r="S10" s="35"/>
      <c r="T10" s="35"/>
      <c r="U10" s="35"/>
      <c r="V10" s="35"/>
      <c r="W10" s="35">
        <f>データ!Q6</f>
        <v>69.069999999999993</v>
      </c>
      <c r="X10" s="35"/>
      <c r="Y10" s="35"/>
      <c r="Z10" s="35"/>
      <c r="AA10" s="35"/>
      <c r="AB10" s="35"/>
      <c r="AC10" s="35"/>
      <c r="AD10" s="42">
        <f>データ!R6</f>
        <v>2651</v>
      </c>
      <c r="AE10" s="42"/>
      <c r="AF10" s="42"/>
      <c r="AG10" s="42"/>
      <c r="AH10" s="42"/>
      <c r="AI10" s="42"/>
      <c r="AJ10" s="42"/>
      <c r="AK10" s="2"/>
      <c r="AL10" s="42">
        <f>データ!V6</f>
        <v>1396</v>
      </c>
      <c r="AM10" s="42"/>
      <c r="AN10" s="42"/>
      <c r="AO10" s="42"/>
      <c r="AP10" s="42"/>
      <c r="AQ10" s="42"/>
      <c r="AR10" s="42"/>
      <c r="AS10" s="42"/>
      <c r="AT10" s="35">
        <f>データ!W6</f>
        <v>0.54</v>
      </c>
      <c r="AU10" s="35"/>
      <c r="AV10" s="35"/>
      <c r="AW10" s="35"/>
      <c r="AX10" s="35"/>
      <c r="AY10" s="35"/>
      <c r="AZ10" s="35"/>
      <c r="BA10" s="35"/>
      <c r="BB10" s="35">
        <f>データ!X6</f>
        <v>2585.19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wr4LSuR3tXvrHHSVm7zKRhLr+eO96RXjCulAa2R+EQ5fPPQ2s+epYfMAHiikka966IW/PEP63EZxut+n6OC9XQ==" saltValue="wzGK2pHiOA+0ISZADREu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&amp;R&amp;8&amp;Z&amp;F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401307</v>
      </c>
      <c r="D6" s="19">
        <f t="shared" si="3"/>
        <v>47</v>
      </c>
      <c r="E6" s="19">
        <f t="shared" si="3"/>
        <v>17</v>
      </c>
      <c r="F6" s="19">
        <f t="shared" si="3"/>
        <v>5</v>
      </c>
      <c r="G6" s="19">
        <f t="shared" si="3"/>
        <v>0</v>
      </c>
      <c r="H6" s="19" t="str">
        <f t="shared" si="3"/>
        <v>福岡県　福岡市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0.09</v>
      </c>
      <c r="Q6" s="20">
        <f t="shared" si="3"/>
        <v>69.069999999999993</v>
      </c>
      <c r="R6" s="20">
        <f t="shared" si="3"/>
        <v>2651</v>
      </c>
      <c r="S6" s="20">
        <f t="shared" si="3"/>
        <v>1581398</v>
      </c>
      <c r="T6" s="20">
        <f t="shared" si="3"/>
        <v>343.47</v>
      </c>
      <c r="U6" s="20">
        <f t="shared" si="3"/>
        <v>4604.18</v>
      </c>
      <c r="V6" s="20">
        <f t="shared" si="3"/>
        <v>1396</v>
      </c>
      <c r="W6" s="20">
        <f t="shared" si="3"/>
        <v>0.54</v>
      </c>
      <c r="X6" s="20">
        <f t="shared" si="3"/>
        <v>2585.19</v>
      </c>
      <c r="Y6" s="21">
        <f>IF(Y7="",NA(),Y7)</f>
        <v>43.64</v>
      </c>
      <c r="Z6" s="21">
        <f t="shared" ref="Z6:AH6" si="4">IF(Z7="",NA(),Z7)</f>
        <v>38.9</v>
      </c>
      <c r="AA6" s="21">
        <f t="shared" si="4"/>
        <v>35.97</v>
      </c>
      <c r="AB6" s="21">
        <f t="shared" si="4"/>
        <v>37.049999999999997</v>
      </c>
      <c r="AC6" s="21">
        <f t="shared" si="4"/>
        <v>35.369999999999997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4239.79</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29.72</v>
      </c>
      <c r="BR6" s="21">
        <f t="shared" ref="BR6:BZ6" si="8">IF(BR7="",NA(),BR7)</f>
        <v>28.86</v>
      </c>
      <c r="BS6" s="21">
        <f t="shared" si="8"/>
        <v>28.68</v>
      </c>
      <c r="BT6" s="21">
        <f t="shared" si="8"/>
        <v>25.03</v>
      </c>
      <c r="BU6" s="21">
        <f t="shared" si="8"/>
        <v>19.329999999999998</v>
      </c>
      <c r="BV6" s="21">
        <f t="shared" si="8"/>
        <v>57.77</v>
      </c>
      <c r="BW6" s="21">
        <f t="shared" si="8"/>
        <v>57.31</v>
      </c>
      <c r="BX6" s="21">
        <f t="shared" si="8"/>
        <v>57.08</v>
      </c>
      <c r="BY6" s="21">
        <f t="shared" si="8"/>
        <v>56.26</v>
      </c>
      <c r="BZ6" s="21">
        <f t="shared" si="8"/>
        <v>52.94</v>
      </c>
      <c r="CA6" s="20" t="str">
        <f>IF(CA7="","",IF(CA7="-","【-】","【"&amp;SUBSTITUTE(TEXT(CA7,"#,##0.00"),"-","△")&amp;"】"))</f>
        <v>【57.02】</v>
      </c>
      <c r="CB6" s="21">
        <f>IF(CB7="",NA(),CB7)</f>
        <v>526.82000000000005</v>
      </c>
      <c r="CC6" s="21">
        <f t="shared" ref="CC6:CK6" si="9">IF(CC7="",NA(),CC7)</f>
        <v>503.43</v>
      </c>
      <c r="CD6" s="21">
        <f t="shared" si="9"/>
        <v>524.42999999999995</v>
      </c>
      <c r="CE6" s="21">
        <f t="shared" si="9"/>
        <v>602.59</v>
      </c>
      <c r="CF6" s="21">
        <f t="shared" si="9"/>
        <v>637.87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58.04</v>
      </c>
      <c r="CN6" s="21">
        <f t="shared" ref="CN6:CV6" si="10">IF(CN7="",NA(),CN7)</f>
        <v>55.36</v>
      </c>
      <c r="CO6" s="21">
        <f t="shared" si="10"/>
        <v>56.88</v>
      </c>
      <c r="CP6" s="21">
        <f t="shared" si="10"/>
        <v>53.5</v>
      </c>
      <c r="CQ6" s="21">
        <f t="shared" si="10"/>
        <v>47.79</v>
      </c>
      <c r="CR6" s="21">
        <f t="shared" si="10"/>
        <v>50.68</v>
      </c>
      <c r="CS6" s="21">
        <f t="shared" si="10"/>
        <v>50.14</v>
      </c>
      <c r="CT6" s="21">
        <f t="shared" si="10"/>
        <v>54.83</v>
      </c>
      <c r="CU6" s="21">
        <f t="shared" si="10"/>
        <v>66.53</v>
      </c>
      <c r="CV6" s="21">
        <f t="shared" si="10"/>
        <v>52.35</v>
      </c>
      <c r="CW6" s="20" t="str">
        <f>IF(CW7="","",IF(CW7="-","【-】","【"&amp;SUBSTITUTE(TEXT(CW7,"#,##0.00"),"-","△")&amp;"】"))</f>
        <v>【52.55】</v>
      </c>
      <c r="CX6" s="21">
        <f>IF(CX7="",NA(),CX7)</f>
        <v>87.57</v>
      </c>
      <c r="CY6" s="21">
        <f t="shared" ref="CY6:DG6" si="11">IF(CY7="",NA(),CY7)</f>
        <v>88.05</v>
      </c>
      <c r="CZ6" s="21">
        <f t="shared" si="11"/>
        <v>88.96</v>
      </c>
      <c r="DA6" s="21">
        <f t="shared" si="11"/>
        <v>89.23</v>
      </c>
      <c r="DB6" s="21">
        <f t="shared" si="11"/>
        <v>88.83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401307</v>
      </c>
      <c r="D7" s="23">
        <v>47</v>
      </c>
      <c r="E7" s="23">
        <v>17</v>
      </c>
      <c r="F7" s="23">
        <v>5</v>
      </c>
      <c r="G7" s="23">
        <v>0</v>
      </c>
      <c r="H7" s="23" t="s">
        <v>96</v>
      </c>
      <c r="I7" s="23" t="s">
        <v>97</v>
      </c>
      <c r="J7" s="23" t="s">
        <v>98</v>
      </c>
      <c r="K7" s="23" t="s">
        <v>99</v>
      </c>
      <c r="L7" s="23" t="s">
        <v>100</v>
      </c>
      <c r="M7" s="23" t="s">
        <v>101</v>
      </c>
      <c r="N7" s="24" t="s">
        <v>102</v>
      </c>
      <c r="O7" s="24" t="s">
        <v>103</v>
      </c>
      <c r="P7" s="24">
        <v>0.09</v>
      </c>
      <c r="Q7" s="24">
        <v>69.069999999999993</v>
      </c>
      <c r="R7" s="24">
        <v>2651</v>
      </c>
      <c r="S7" s="24">
        <v>1581398</v>
      </c>
      <c r="T7" s="24">
        <v>343.47</v>
      </c>
      <c r="U7" s="24">
        <v>4604.18</v>
      </c>
      <c r="V7" s="24">
        <v>1396</v>
      </c>
      <c r="W7" s="24">
        <v>0.54</v>
      </c>
      <c r="X7" s="24">
        <v>2585.19</v>
      </c>
      <c r="Y7" s="24">
        <v>43.64</v>
      </c>
      <c r="Z7" s="24">
        <v>38.9</v>
      </c>
      <c r="AA7" s="24">
        <v>35.97</v>
      </c>
      <c r="AB7" s="24">
        <v>37.049999999999997</v>
      </c>
      <c r="AC7" s="24">
        <v>35.369999999999997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4239.79</v>
      </c>
      <c r="BJ7" s="24">
        <v>0</v>
      </c>
      <c r="BK7" s="24">
        <v>789.46</v>
      </c>
      <c r="BL7" s="24">
        <v>826.83</v>
      </c>
      <c r="BM7" s="24">
        <v>867.83</v>
      </c>
      <c r="BN7" s="24">
        <v>791.76</v>
      </c>
      <c r="BO7" s="24">
        <v>900.82</v>
      </c>
      <c r="BP7" s="24">
        <v>809.19</v>
      </c>
      <c r="BQ7" s="24">
        <v>29.72</v>
      </c>
      <c r="BR7" s="24">
        <v>28.86</v>
      </c>
      <c r="BS7" s="24">
        <v>28.68</v>
      </c>
      <c r="BT7" s="24">
        <v>25.03</v>
      </c>
      <c r="BU7" s="24">
        <v>19.329999999999998</v>
      </c>
      <c r="BV7" s="24">
        <v>57.77</v>
      </c>
      <c r="BW7" s="24">
        <v>57.31</v>
      </c>
      <c r="BX7" s="24">
        <v>57.08</v>
      </c>
      <c r="BY7" s="24">
        <v>56.26</v>
      </c>
      <c r="BZ7" s="24">
        <v>52.94</v>
      </c>
      <c r="CA7" s="24">
        <v>57.02</v>
      </c>
      <c r="CB7" s="24">
        <v>526.82000000000005</v>
      </c>
      <c r="CC7" s="24">
        <v>503.43</v>
      </c>
      <c r="CD7" s="24">
        <v>524.42999999999995</v>
      </c>
      <c r="CE7" s="24">
        <v>602.59</v>
      </c>
      <c r="CF7" s="24">
        <v>637.87</v>
      </c>
      <c r="CG7" s="24">
        <v>274.35000000000002</v>
      </c>
      <c r="CH7" s="24">
        <v>273.52</v>
      </c>
      <c r="CI7" s="24">
        <v>274.99</v>
      </c>
      <c r="CJ7" s="24">
        <v>282.08999999999997</v>
      </c>
      <c r="CK7" s="24">
        <v>303.27999999999997</v>
      </c>
      <c r="CL7" s="24">
        <v>273.68</v>
      </c>
      <c r="CM7" s="24">
        <v>58.04</v>
      </c>
      <c r="CN7" s="24">
        <v>55.36</v>
      </c>
      <c r="CO7" s="24">
        <v>56.88</v>
      </c>
      <c r="CP7" s="24">
        <v>53.5</v>
      </c>
      <c r="CQ7" s="24">
        <v>47.79</v>
      </c>
      <c r="CR7" s="24">
        <v>50.68</v>
      </c>
      <c r="CS7" s="24">
        <v>50.14</v>
      </c>
      <c r="CT7" s="24">
        <v>54.83</v>
      </c>
      <c r="CU7" s="24">
        <v>66.53</v>
      </c>
      <c r="CV7" s="24">
        <v>52.35</v>
      </c>
      <c r="CW7" s="24">
        <v>52.55</v>
      </c>
      <c r="CX7" s="24">
        <v>87.57</v>
      </c>
      <c r="CY7" s="24">
        <v>88.05</v>
      </c>
      <c r="CZ7" s="24">
        <v>88.96</v>
      </c>
      <c r="DA7" s="24">
        <v>89.23</v>
      </c>
      <c r="DB7" s="24">
        <v>88.83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2024-01-22T06:55:36Z</cp:lastPrinted>
  <dcterms:created xsi:type="dcterms:W3CDTF">2023-12-12T02:56:04Z</dcterms:created>
  <dcterms:modified xsi:type="dcterms:W3CDTF">2024-02-08T07:51:05Z</dcterms:modified>
  <cp:category/>
</cp:coreProperties>
</file>