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N:\04_【課室共通】検討・作業用フォルダ\03 準公営企業室\02 下水道事業係\04-2    経営比較分析表\R05年度\07 団体提出\02 政令市\000 提出用\"/>
    </mc:Choice>
  </mc:AlternateContent>
  <xr:revisionPtr revIDLastSave="0" documentId="13_ncr:1_{19C57B56-7991-4BD1-AB94-BD77C1050973}" xr6:coauthVersionLast="36" xr6:coauthVersionMax="36" xr10:uidLastSave="{00000000-0000-0000-0000-000000000000}"/>
  <workbookProtection workbookAlgorithmName="SHA-512" workbookHashValue="2nT0KtyuNxBrCFkZXrb4gaQjCD+BSy6vdSbzC/gjCnsT7/aVV4pYlotLLgPl3rSBARrmD+vcGUZyyKGK3h/ybA==" workbookSaltValue="QkcqmZ+mzsdGV3Yw5wo+lA==" workbookSpinCount="100000" lockStructure="1"/>
  <bookViews>
    <workbookView xWindow="0" yWindow="0" windowWidth="19200" windowHeight="759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H86" i="4"/>
  <c r="E86" i="4"/>
  <c r="BB10" i="4"/>
  <c r="P10" i="4"/>
  <c r="W8" i="4"/>
  <c r="P8" i="4"/>
  <c r="B6"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<sst xmlns="http://schemas.openxmlformats.org/spreadsheetml/2006/main" count="236" uniqueCount="121">
  <si>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</si>
  <si>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</si>
  <si>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</si>
  <si>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</si>
  <si>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</si>
  <si>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</si>
  <si>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</si>
  <si>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</si>
  <si>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</si>
  <si>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</si>
  <si>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</si>
  <si>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</si>
  <si>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</si>
  <si>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</si>
  <si>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</si>
  <si>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</si>
  <si>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</si>
  <si>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</si>
  <si>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</si>
  <si>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</si>
  <si>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</si>
  <si>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</si>
  <si>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</si>
  <si>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</si>
  <si>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</si>
  <si>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</si>
  <si>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</si>
  <si>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</si>
  <si>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</si>
  <si>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</si>
  <si>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</si>
  <si>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</si>
  <si>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</si>
  <si>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</si>
  <si>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</si>
  <si>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</si>
  <si>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</si>
  <si>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</si>
  <si>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</si>
  <si>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</si>
  <si>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</si>
  <si>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</si>
  <si>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</si>
  <si>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</si>
  <si>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</si>
  <si>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</si>
  <si>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</si>
  <si>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</si>
  <si>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</si>
  <si>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</si>
  <si>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</si>
  <si>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</si>
  <si>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</si>
  <si>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</si>
  <si>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</si>
  <si>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</si>
  <si>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</si>
  <si>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</si>
  <si>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</si>
  <si>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</si>
  <si>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</si>
  <si>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</si>
  <si>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</si>
  <si>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</si>
  <si>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</si>
  <si>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</si>
  <si>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</si>
  <si>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</si>
  <si>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</si>
  <si>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</si>
  <si>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</si>
  <si>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</si>
  <si>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</si>
  <si>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</si>
  <si>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</si>
  <si>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</si>
  <si>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</si>
  <si>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</si>
  <si>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</si>
  <si>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</si>
  <si>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</si>
  <si>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</si>
  <si>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</si>
  <si>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</si>
  <si>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</si>
  <si>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</si>
  <si>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</si>
  <si>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</si>
  <si>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</si>
  <si>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</si>
  <si>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</si>
  <si>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</si>
  <si>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</si>
  <si>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</si>
  <si>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</si>
  <si>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</si>
  <si>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</si>
  <si>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</si>
  <si>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福岡市</t>
  </si>
  <si>
    <t>法非適用</t>
  </si>
  <si>
    <t>下水道事業</t>
  </si>
  <si>
    <t>漁業集落排水</t>
  </si>
  <si>
    <t>H1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</si>
  <si>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</si>
  <si>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</si>
  <si>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</si>
  <si>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</si>
  <si>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</si>
  <si>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</si>
  <si>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</si>
  <si>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</si>
  <si>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</si>
  <si>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</si>
  <si>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</si>
  <si>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</si>
  <si>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</si>
  <si>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</si>
  <si>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</si>
  <si>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集落排水事業の経営状況については、収益的収支
比率の減少傾向が継続しています。老朽化に伴う排
水処理施設の機器更新のため、一時的に市債の発行
が多大となっていることから、今後も一定期間は減少傾向が続くものと思われます。
　また、経費回収率も類似団体平均より低い状況に
あります。
　今後、維持管理費などの歳出削減や汚水処理の広域化・共同化について検討を行う等、経営の健全化・効率化に向けた取り組みを行っていきます。</t>
    <rPh sb="177" eb="178">
      <t>オコナ</t>
    </rPh>
    <rPh sb="179" eb="180">
      <t>トウ</t>
    </rPh>
    <phoneticPr fontId="4"/>
  </si>
  <si>
    <t>　「収益的収支比率」は低い傾向が続いています。要因としては、施設建設時等に発行した市債に関し、計画上、近年の元金償還を多く行っていることが考えられますが、元金償還は、今後数年後からは減少していく予定であり、これに伴い数値が向上していくことが見込まれます。
　「経費回収率」は類似団体平均を下回る水準にあります。要因としては、市民サービスの公平性の観点から公共下水道使用料と同じ料金体制をとっているため、集落排水の排水処理にかかる経費に対して、使用料収入が不足していることが考えられます。
　「汚水処理原価」は、類似団体平均と比べ高い水準にあります。要因としては、処理区域人口の減少による年間有収水量の減少や、離島の処理費が地理的要因で割高になっていることが考えられます。
　「施設利用率」は例年同程度で推移しております。類似団体平均と概ね同程度の水準ではありますが、今後、施設の大規模更新時に施設規模を見直す等により向上に努めます。
　「水洗化率」は、例年、類似団体平均と比べ高い水準となっています。</t>
    <phoneticPr fontId="4"/>
  </si>
  <si>
    <r>
      <t>　処理場については</t>
    </r>
    <r>
      <rPr>
        <sz val="11"/>
        <rFont val="ＭＳ ゴシック"/>
        <family val="3"/>
        <charset val="128"/>
      </rPr>
      <t>、昭和60年から平成16年にかけて順次供用開始しており、近年は老朽化に伴い機器類の不具合が発生しておりました。
　このため、各処理場について機能診断調査</t>
    </r>
    <r>
      <rPr>
        <sz val="11"/>
        <color theme="1"/>
        <rFont val="ＭＳ ゴシック"/>
        <family val="3"/>
        <charset val="128"/>
      </rPr>
      <t>を行
い、平成22年度から令和元年度にかけて国の補助金
を活用し、順次電気・機械機器の更新を行いまし
た。
　また、管路については更新時期を迎えていないこ
とから、更新は未着手であり、改善率は０％となっ
ております。
　今後も長期的視点に立ってアセットマネジメント
に取り組み、延命化を図りながら施設の的確な維持
管理や運営を行っていきます。</t>
    </r>
    <rPh sb="10" eb="12">
      <t>ショウワ</t>
    </rPh>
    <rPh sb="14" eb="15">
      <t>ネン</t>
    </rPh>
    <rPh sb="17" eb="19">
      <t>ヘイセイ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</si>
</sst>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01-43F8-ABA4-4FE72FC274B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0.01</c:v>
                </c:pt>
                <c:pt idx="3">
                  <c:v>0</c:v>
                </c:pt>
                <c:pt idx="4" formatCode="#,##0.00;&quot;△&quot;#,##0.00;&quot;-&quot;">
                  <c:v>0.02</c:v>
                </c:pt>
              </c:numCache>
            </c:numRef>
          </c:val>
          <c:smooth val="0"/>
          <c:extLst>
            <c:ext xmlns:c16="http://schemas.microsoft.com/office/drawing/2014/chart" uri="{C3380CC4-5D6E-409C-BE32-E72D297353CC}">
              <c16:uniqueId val="{00000001-9A01-43F8-ABA4-4FE72FC274B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47.94</c:v>
                </c:pt>
                <c:pt idx="1">
                  <c:v>48.41</c:v>
                </c:pt>
                <c:pt idx="2">
                  <c:v>47.56</c:v>
                </c:pt>
                <c:pt idx="3">
                  <c:v>43.34</c:v>
                </c:pt>
                <c:pt idx="4">
                  <c:v>43.71</c:v>
                </c:pt>
              </c:numCache>
            </c:numRef>
          </c:val>
          <c:extLst>
            <c:ext xmlns:c16="http://schemas.microsoft.com/office/drawing/2014/chart" uri="{C3380CC4-5D6E-409C-BE32-E72D297353CC}">
              <c16:uniqueId val="{00000000-D8D5-40A3-91FB-9E748FA20E0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40.83</c:v>
                </c:pt>
                <c:pt idx="1">
                  <c:v>39.130000000000003</c:v>
                </c:pt>
                <c:pt idx="2">
                  <c:v>40.29</c:v>
                </c:pt>
                <c:pt idx="3">
                  <c:v>40.11</c:v>
                </c:pt>
                <c:pt idx="4">
                  <c:v>37.67</c:v>
                </c:pt>
              </c:numCache>
            </c:numRef>
          </c:val>
          <c:smooth val="0"/>
          <c:extLst>
            <c:ext xmlns:c16="http://schemas.microsoft.com/office/drawing/2014/chart" uri="{C3380CC4-5D6E-409C-BE32-E72D297353CC}">
              <c16:uniqueId val="{00000001-D8D5-40A3-91FB-9E748FA20E0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89.53</c:v>
                </c:pt>
                <c:pt idx="1">
                  <c:v>90.25</c:v>
                </c:pt>
                <c:pt idx="2">
                  <c:v>90.11</c:v>
                </c:pt>
                <c:pt idx="3">
                  <c:v>89.76</c:v>
                </c:pt>
                <c:pt idx="4">
                  <c:v>89.54</c:v>
                </c:pt>
              </c:numCache>
            </c:numRef>
          </c:val>
          <c:extLst>
            <c:ext xmlns:c16="http://schemas.microsoft.com/office/drawing/2014/chart" uri="{C3380CC4-5D6E-409C-BE32-E72D297353CC}">
              <c16:uniqueId val="{00000000-9258-4869-ADE7-C7035FB3272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c:v>
                </c:pt>
                <c:pt idx="1">
                  <c:v>86.33</c:v>
                </c:pt>
                <c:pt idx="2">
                  <c:v>87.49</c:v>
                </c:pt>
                <c:pt idx="3">
                  <c:v>87.61</c:v>
                </c:pt>
                <c:pt idx="4">
                  <c:v>87.94</c:v>
                </c:pt>
              </c:numCache>
            </c:numRef>
          </c:val>
          <c:smooth val="0"/>
          <c:extLst>
            <c:ext xmlns:c16="http://schemas.microsoft.com/office/drawing/2014/chart" uri="{C3380CC4-5D6E-409C-BE32-E72D297353CC}">
              <c16:uniqueId val="{00000001-9258-4869-ADE7-C7035FB3272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70.540000000000006</c:v>
                </c:pt>
                <c:pt idx="1">
                  <c:v>65.680000000000007</c:v>
                </c:pt>
                <c:pt idx="2">
                  <c:v>60.24</c:v>
                </c:pt>
                <c:pt idx="3">
                  <c:v>61.25</c:v>
                </c:pt>
                <c:pt idx="4">
                  <c:v>55.81</c:v>
                </c:pt>
              </c:numCache>
            </c:numRef>
          </c:val>
          <c:extLst>
            <c:ext xmlns:c16="http://schemas.microsoft.com/office/drawing/2014/chart" uri="{C3380CC4-5D6E-409C-BE32-E72D297353CC}">
              <c16:uniqueId val="{00000000-00FA-481B-AB31-627B72365D1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FA-481B-AB31-627B72365D1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0E-4658-9EE6-3E1473A69EF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0E-4658-9EE6-3E1473A69EF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A7-4FC2-9BF2-60913A941EF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A7-4FC2-9BF2-60913A941EF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B2-441A-B33A-9CBD755E2D6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B2-441A-B33A-9CBD755E2D6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FF-4F3D-91C9-E730CEEADEB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FF-4F3D-91C9-E730CEEADEB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formatCode="#,##0.00;&quot;△&quot;#,##0.00;&quot;-&quot;">
                  <c:v>3154.76</c:v>
                </c:pt>
                <c:pt idx="4">
                  <c:v>0</c:v>
                </c:pt>
              </c:numCache>
            </c:numRef>
          </c:val>
          <c:extLst>
            <c:ext xmlns:c16="http://schemas.microsoft.com/office/drawing/2014/chart" uri="{C3380CC4-5D6E-409C-BE32-E72D297353CC}">
              <c16:uniqueId val="{00000000-EE38-4298-9A9B-5D33F636249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512.88</c:v>
                </c:pt>
                <c:pt idx="1">
                  <c:v>641.42999999999995</c:v>
                </c:pt>
                <c:pt idx="2">
                  <c:v>807.81</c:v>
                </c:pt>
                <c:pt idx="3">
                  <c:v>733.23</c:v>
                </c:pt>
                <c:pt idx="4">
                  <c:v>607.88</c:v>
                </c:pt>
              </c:numCache>
            </c:numRef>
          </c:val>
          <c:smooth val="0"/>
          <c:extLst>
            <c:ext xmlns:c16="http://schemas.microsoft.com/office/drawing/2014/chart" uri="{C3380CC4-5D6E-409C-BE32-E72D297353CC}">
              <c16:uniqueId val="{00000001-EE38-4298-9A9B-5D33F636249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18.3</c:v>
                </c:pt>
                <c:pt idx="1">
                  <c:v>17.010000000000002</c:v>
                </c:pt>
                <c:pt idx="2">
                  <c:v>17.66</c:v>
                </c:pt>
                <c:pt idx="3">
                  <c:v>16.489999999999998</c:v>
                </c:pt>
                <c:pt idx="4">
                  <c:v>13.97</c:v>
                </c:pt>
              </c:numCache>
            </c:numRef>
          </c:val>
          <c:extLst>
            <c:ext xmlns:c16="http://schemas.microsoft.com/office/drawing/2014/chart" uri="{C3380CC4-5D6E-409C-BE32-E72D297353CC}">
              <c16:uniqueId val="{00000000-C1A9-42CA-A2A3-A4ADD6136CC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51.07</c:v>
                </c:pt>
                <c:pt idx="1">
                  <c:v>56.93</c:v>
                </c:pt>
                <c:pt idx="2">
                  <c:v>49.44</c:v>
                </c:pt>
                <c:pt idx="3">
                  <c:v>54.39</c:v>
                </c:pt>
                <c:pt idx="4">
                  <c:v>48.98</c:v>
                </c:pt>
              </c:numCache>
            </c:numRef>
          </c:val>
          <c:smooth val="0"/>
          <c:extLst>
            <c:ext xmlns:c16="http://schemas.microsoft.com/office/drawing/2014/chart" uri="{C3380CC4-5D6E-409C-BE32-E72D297353CC}">
              <c16:uniqueId val="{00000001-C1A9-42CA-A2A3-A4ADD6136CC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828.17</c:v>
                </c:pt>
                <c:pt idx="1">
                  <c:v>869.08</c:v>
                </c:pt>
                <c:pt idx="2">
                  <c:v>875</c:v>
                </c:pt>
                <c:pt idx="3">
                  <c:v>932.73</c:v>
                </c:pt>
                <c:pt idx="4">
                  <c:v>955.47</c:v>
                </c:pt>
              </c:numCache>
            </c:numRef>
          </c:val>
          <c:extLst>
            <c:ext xmlns:c16="http://schemas.microsoft.com/office/drawing/2014/chart" uri="{C3380CC4-5D6E-409C-BE32-E72D297353CC}">
              <c16:uniqueId val="{00000000-0F1D-421B-9039-F1BBB609A4D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314.68</c:v>
                </c:pt>
                <c:pt idx="1">
                  <c:v>300.17</c:v>
                </c:pt>
                <c:pt idx="2">
                  <c:v>343.49</c:v>
                </c:pt>
                <c:pt idx="3">
                  <c:v>318.06</c:v>
                </c:pt>
                <c:pt idx="4">
                  <c:v>362.51</c:v>
                </c:pt>
              </c:numCache>
            </c:numRef>
          </c:val>
          <c:smooth val="0"/>
          <c:extLst>
            <c:ext xmlns:c16="http://schemas.microsoft.com/office/drawing/2014/chart" uri="{C3380CC4-5D6E-409C-BE32-E72D297353CC}">
              <c16:uniqueId val="{00000001-0F1D-421B-9039-F1BBB609A4D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90" zoomScaleNormal="90" workbookViewId="0"/>
  </sheetViews>
  <sheetFormatPr defaultColWidth="2.6328125" defaultRowHeight="13" x14ac:dyDescent="0.2"/>
  <cols>
    <col min="1" max="1" width="2.6328125" customWidth="1"/>
    <col min="2" max="62" width="3.7265625" customWidth="1"/>
    <col min="64" max="75" width="3.08984375" customWidth="1"/>
    <col min="76" max="76" width="4.1796875" customWidth="1"/>
    <col min="77" max="77" width="4" customWidth="1"/>
    <col min="78"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福岡県　福岡市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法非適用</v>
      </c>
      <c r="C8" s="40"/>
      <c r="D8" s="40"/>
      <c r="E8" s="40"/>
      <c r="F8" s="40"/>
      <c r="G8" s="40"/>
      <c r="H8" s="40"/>
      <c r="I8" s="40" t="str">
        <f>データ!J6</f>
        <v>下水道事業</v>
      </c>
      <c r="J8" s="40"/>
      <c r="K8" s="40"/>
      <c r="L8" s="40"/>
      <c r="M8" s="40"/>
      <c r="N8" s="40"/>
      <c r="O8" s="40"/>
      <c r="P8" s="40" t="str">
        <f>データ!K6</f>
        <v>漁業集落排水</v>
      </c>
      <c r="Q8" s="40"/>
      <c r="R8" s="40"/>
      <c r="S8" s="40"/>
      <c r="T8" s="40"/>
      <c r="U8" s="40"/>
      <c r="V8" s="40"/>
      <c r="W8" s="40" t="str">
        <f>データ!L6</f>
        <v>H1</v>
      </c>
      <c r="X8" s="40"/>
      <c r="Y8" s="40"/>
      <c r="Z8" s="40"/>
      <c r="AA8" s="40"/>
      <c r="AB8" s="40"/>
      <c r="AC8" s="40"/>
      <c r="AD8" s="41" t="str">
        <f>データ!$M$6</f>
        <v>非設置</v>
      </c>
      <c r="AE8" s="41"/>
      <c r="AF8" s="41"/>
      <c r="AG8" s="41"/>
      <c r="AH8" s="41"/>
      <c r="AI8" s="41"/>
      <c r="AJ8" s="41"/>
      <c r="AK8" s="3"/>
      <c r="AL8" s="42">
        <f>データ!S6</f>
        <v>1581398</v>
      </c>
      <c r="AM8" s="42"/>
      <c r="AN8" s="42"/>
      <c r="AO8" s="42"/>
      <c r="AP8" s="42"/>
      <c r="AQ8" s="42"/>
      <c r="AR8" s="42"/>
      <c r="AS8" s="42"/>
      <c r="AT8" s="35">
        <f>データ!T6</f>
        <v>343.47</v>
      </c>
      <c r="AU8" s="35"/>
      <c r="AV8" s="35"/>
      <c r="AW8" s="35"/>
      <c r="AX8" s="35"/>
      <c r="AY8" s="35"/>
      <c r="AZ8" s="35"/>
      <c r="BA8" s="35"/>
      <c r="BB8" s="35">
        <f>データ!U6</f>
        <v>4604.18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0.11</v>
      </c>
      <c r="Q10" s="35"/>
      <c r="R10" s="35"/>
      <c r="S10" s="35"/>
      <c r="T10" s="35"/>
      <c r="U10" s="35"/>
      <c r="V10" s="35"/>
      <c r="W10" s="35">
        <f>データ!Q6</f>
        <v>78.84</v>
      </c>
      <c r="X10" s="35"/>
      <c r="Y10" s="35"/>
      <c r="Z10" s="35"/>
      <c r="AA10" s="35"/>
      <c r="AB10" s="35"/>
      <c r="AC10" s="35"/>
      <c r="AD10" s="42">
        <f>データ!R6</f>
        <v>2651</v>
      </c>
      <c r="AE10" s="42"/>
      <c r="AF10" s="42"/>
      <c r="AG10" s="42"/>
      <c r="AH10" s="42"/>
      <c r="AI10" s="42"/>
      <c r="AJ10" s="42"/>
      <c r="AK10" s="2"/>
      <c r="AL10" s="42">
        <f>データ!V6</f>
        <v>1749</v>
      </c>
      <c r="AM10" s="42"/>
      <c r="AN10" s="42"/>
      <c r="AO10" s="42"/>
      <c r="AP10" s="42"/>
      <c r="AQ10" s="42"/>
      <c r="AR10" s="42"/>
      <c r="AS10" s="42"/>
      <c r="AT10" s="35">
        <f>データ!W6</f>
        <v>0.51</v>
      </c>
      <c r="AU10" s="35"/>
      <c r="AV10" s="35"/>
      <c r="AW10" s="35"/>
      <c r="AX10" s="35"/>
      <c r="AY10" s="35"/>
      <c r="AZ10" s="35"/>
      <c r="BA10" s="35"/>
      <c r="BB10" s="35">
        <f>データ!X6</f>
        <v>3429.41</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119</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120</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118</v>
      </c>
      <c r="BM66" s="72"/>
      <c r="BN66" s="72"/>
      <c r="BO66" s="72"/>
      <c r="BP66" s="72"/>
      <c r="BQ66" s="72"/>
      <c r="BR66" s="72"/>
      <c r="BS66" s="72"/>
      <c r="BT66" s="72"/>
      <c r="BU66" s="72"/>
      <c r="BV66" s="72"/>
      <c r="BW66" s="72"/>
      <c r="BX66" s="72"/>
      <c r="BY66" s="72"/>
      <c r="BZ66" s="7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2">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【1,078.44】</v>
      </c>
      <c r="I86" s="12" t="str">
        <f>データ!CA6</f>
        <v>【41.91】</v>
      </c>
      <c r="J86" s="12" t="str">
        <f>データ!CL6</f>
        <v>【420.17】</v>
      </c>
      <c r="K86" s="12" t="str">
        <f>データ!CW6</f>
        <v>【29.92】</v>
      </c>
      <c r="L86" s="12" t="str">
        <f>データ!DH6</f>
        <v>【80.39】</v>
      </c>
      <c r="M86" s="12" t="s">
        <v>44</v>
      </c>
      <c r="N86" s="12" t="s">
        <v>44</v>
      </c>
      <c r="O86" s="12" t="str">
        <f>データ!EO6</f>
        <v>【0.01】</v>
      </c>
    </row>
  </sheetData>
  <sheetProtection algorithmName="SHA-512" hashValue="1QQPl7y47XdYVgZPa1bCIBytSroYaFE/rCveef2DxxV24XzhRzUrY6e+ZEvjaER5hOpkHxE6//5aGc+tyoYQKg==" saltValue="XslrFpG7RLKcgwFQMEjYc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headerFooter>
    <oddFooter>&amp;R&amp;8&amp;Z&amp;F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2">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401307</v>
      </c>
      <c r="D6" s="19">
        <f t="shared" si="3"/>
        <v>47</v>
      </c>
      <c r="E6" s="19">
        <f t="shared" si="3"/>
        <v>17</v>
      </c>
      <c r="F6" s="19">
        <f t="shared" si="3"/>
        <v>6</v>
      </c>
      <c r="G6" s="19">
        <f t="shared" si="3"/>
        <v>0</v>
      </c>
      <c r="H6" s="19" t="str">
        <f t="shared" si="3"/>
        <v>福岡県　福岡市</v>
      </c>
      <c r="I6" s="19" t="str">
        <f t="shared" si="3"/>
        <v>法非適用</v>
      </c>
      <c r="J6" s="19" t="str">
        <f t="shared" si="3"/>
        <v>下水道事業</v>
      </c>
      <c r="K6" s="19" t="str">
        <f t="shared" si="3"/>
        <v>漁業集落排水</v>
      </c>
      <c r="L6" s="19" t="str">
        <f t="shared" si="3"/>
        <v>H1</v>
      </c>
      <c r="M6" s="19" t="str">
        <f t="shared" si="3"/>
        <v>非設置</v>
      </c>
      <c r="N6" s="20" t="str">
        <f t="shared" si="3"/>
        <v>-</v>
      </c>
      <c r="O6" s="20" t="str">
        <f t="shared" si="3"/>
        <v>該当数値なし</v>
      </c>
      <c r="P6" s="20">
        <f t="shared" si="3"/>
        <v>0.11</v>
      </c>
      <c r="Q6" s="20">
        <f t="shared" si="3"/>
        <v>78.84</v>
      </c>
      <c r="R6" s="20">
        <f t="shared" si="3"/>
        <v>2651</v>
      </c>
      <c r="S6" s="20">
        <f t="shared" si="3"/>
        <v>1581398</v>
      </c>
      <c r="T6" s="20">
        <f t="shared" si="3"/>
        <v>343.47</v>
      </c>
      <c r="U6" s="20">
        <f t="shared" si="3"/>
        <v>4604.18</v>
      </c>
      <c r="V6" s="20">
        <f t="shared" si="3"/>
        <v>1749</v>
      </c>
      <c r="W6" s="20">
        <f t="shared" si="3"/>
        <v>0.51</v>
      </c>
      <c r="X6" s="20">
        <f t="shared" si="3"/>
        <v>3429.41</v>
      </c>
      <c r="Y6" s="21">
        <f>IF(Y7="",NA(),Y7)</f>
        <v>70.540000000000006</v>
      </c>
      <c r="Z6" s="21">
        <f t="shared" ref="Z6:AH6" si="4">IF(Z7="",NA(),Z7)</f>
        <v>65.680000000000007</v>
      </c>
      <c r="AA6" s="21">
        <f t="shared" si="4"/>
        <v>60.24</v>
      </c>
      <c r="AB6" s="21">
        <f t="shared" si="4"/>
        <v>61.25</v>
      </c>
      <c r="AC6" s="21">
        <f t="shared" si="4"/>
        <v>55.81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1">
        <f t="shared" si="7"/>
        <v>3154.76</v>
      </c>
      <c r="BJ6" s="20">
        <f t="shared" si="7"/>
        <v>0</v>
      </c>
      <c r="BK6" s="21">
        <f t="shared" si="7"/>
        <v>512.88</v>
      </c>
      <c r="BL6" s="21">
        <f t="shared" si="7"/>
        <v>641.42999999999995</v>
      </c>
      <c r="BM6" s="21">
        <f t="shared" si="7"/>
        <v>807.81</v>
      </c>
      <c r="BN6" s="21">
        <f t="shared" si="7"/>
        <v>733.23</v>
      </c>
      <c r="BO6" s="21">
        <f t="shared" si="7"/>
        <v>607.88</v>
      </c>
      <c r="BP6" s="20" t="str">
        <f>IF(BP7="","",IF(BP7="-","【-】","【"&amp;SUBSTITUTE(TEXT(BP7,"#,##0.00"),"-","△")&amp;"】"))</f>
        <v>【1,078.44】</v>
      </c>
      <c r="BQ6" s="21">
        <f>IF(BQ7="",NA(),BQ7)</f>
        <v>18.3</v>
      </c>
      <c r="BR6" s="21">
        <f t="shared" ref="BR6:BZ6" si="8">IF(BR7="",NA(),BR7)</f>
        <v>17.010000000000002</v>
      </c>
      <c r="BS6" s="21">
        <f t="shared" si="8"/>
        <v>17.66</v>
      </c>
      <c r="BT6" s="21">
        <f t="shared" si="8"/>
        <v>16.489999999999998</v>
      </c>
      <c r="BU6" s="21">
        <f t="shared" si="8"/>
        <v>13.97</v>
      </c>
      <c r="BV6" s="21">
        <f t="shared" si="8"/>
        <v>51.07</v>
      </c>
      <c r="BW6" s="21">
        <f t="shared" si="8"/>
        <v>56.93</v>
      </c>
      <c r="BX6" s="21">
        <f t="shared" si="8"/>
        <v>49.44</v>
      </c>
      <c r="BY6" s="21">
        <f t="shared" si="8"/>
        <v>54.39</v>
      </c>
      <c r="BZ6" s="21">
        <f t="shared" si="8"/>
        <v>48.98</v>
      </c>
      <c r="CA6" s="20" t="str">
        <f>IF(CA7="","",IF(CA7="-","【-】","【"&amp;SUBSTITUTE(TEXT(CA7,"#,##0.00"),"-","△")&amp;"】"))</f>
        <v>【41.91】</v>
      </c>
      <c r="CB6" s="21">
        <f>IF(CB7="",NA(),CB7)</f>
        <v>828.17</v>
      </c>
      <c r="CC6" s="21">
        <f t="shared" ref="CC6:CK6" si="9">IF(CC7="",NA(),CC7)</f>
        <v>869.08</v>
      </c>
      <c r="CD6" s="21">
        <f t="shared" si="9"/>
        <v>875</v>
      </c>
      <c r="CE6" s="21">
        <f t="shared" si="9"/>
        <v>932.73</v>
      </c>
      <c r="CF6" s="21">
        <f t="shared" si="9"/>
        <v>955.47</v>
      </c>
      <c r="CG6" s="21">
        <f t="shared" si="9"/>
        <v>314.68</v>
      </c>
      <c r="CH6" s="21">
        <f t="shared" si="9"/>
        <v>300.17</v>
      </c>
      <c r="CI6" s="21">
        <f t="shared" si="9"/>
        <v>343.49</v>
      </c>
      <c r="CJ6" s="21">
        <f t="shared" si="9"/>
        <v>318.06</v>
      </c>
      <c r="CK6" s="21">
        <f t="shared" si="9"/>
        <v>362.51</v>
      </c>
      <c r="CL6" s="20" t="str">
        <f>IF(CL7="","",IF(CL7="-","【-】","【"&amp;SUBSTITUTE(TEXT(CL7,"#,##0.00"),"-","△")&amp;"】"))</f>
        <v>【420.17】</v>
      </c>
      <c r="CM6" s="21">
        <f>IF(CM7="",NA(),CM7)</f>
        <v>47.94</v>
      </c>
      <c r="CN6" s="21">
        <f t="shared" ref="CN6:CV6" si="10">IF(CN7="",NA(),CN7)</f>
        <v>48.41</v>
      </c>
      <c r="CO6" s="21">
        <f t="shared" si="10"/>
        <v>47.56</v>
      </c>
      <c r="CP6" s="21">
        <f t="shared" si="10"/>
        <v>43.34</v>
      </c>
      <c r="CQ6" s="21">
        <f t="shared" si="10"/>
        <v>43.71</v>
      </c>
      <c r="CR6" s="21">
        <f t="shared" si="10"/>
        <v>40.83</v>
      </c>
      <c r="CS6" s="21">
        <f t="shared" si="10"/>
        <v>39.130000000000003</v>
      </c>
      <c r="CT6" s="21">
        <f t="shared" si="10"/>
        <v>40.29</v>
      </c>
      <c r="CU6" s="21">
        <f t="shared" si="10"/>
        <v>40.11</v>
      </c>
      <c r="CV6" s="21">
        <f t="shared" si="10"/>
        <v>37.67</v>
      </c>
      <c r="CW6" s="20" t="str">
        <f>IF(CW7="","",IF(CW7="-","【-】","【"&amp;SUBSTITUTE(TEXT(CW7,"#,##0.00"),"-","△")&amp;"】"))</f>
        <v>【29.92】</v>
      </c>
      <c r="CX6" s="21">
        <f>IF(CX7="",NA(),CX7)</f>
        <v>89.53</v>
      </c>
      <c r="CY6" s="21">
        <f t="shared" ref="CY6:DG6" si="11">IF(CY7="",NA(),CY7)</f>
        <v>90.25</v>
      </c>
      <c r="CZ6" s="21">
        <f t="shared" si="11"/>
        <v>90.11</v>
      </c>
      <c r="DA6" s="21">
        <f t="shared" si="11"/>
        <v>89.76</v>
      </c>
      <c r="DB6" s="21">
        <f t="shared" si="11"/>
        <v>89.54</v>
      </c>
      <c r="DC6" s="21">
        <f t="shared" si="11"/>
        <v>86</v>
      </c>
      <c r="DD6" s="21">
        <f t="shared" si="11"/>
        <v>86.33</v>
      </c>
      <c r="DE6" s="21">
        <f t="shared" si="11"/>
        <v>87.49</v>
      </c>
      <c r="DF6" s="21">
        <f t="shared" si="11"/>
        <v>87.61</v>
      </c>
      <c r="DG6" s="21">
        <f t="shared" si="11"/>
        <v>87.94</v>
      </c>
      <c r="DH6" s="20" t="str">
        <f>IF(DH7="","",IF(DH7="-","【-】","【"&amp;SUBSTITUTE(TEXT(DH7,"#,##0.00"),"-","△")&amp;"】"))</f>
        <v>【80.39】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1">
        <f t="shared" si="14"/>
        <v>0.01</v>
      </c>
      <c r="EM6" s="20">
        <f t="shared" si="14"/>
        <v>0</v>
      </c>
      <c r="EN6" s="21">
        <f t="shared" si="14"/>
        <v>0.02</v>
      </c>
      <c r="EO6" s="20" t="str">
        <f>IF(EO7="","",IF(EO7="-","【-】","【"&amp;SUBSTITUTE(TEXT(EO7,"#,##0.00"),"-","△")&amp;"】"))</f>
        <v>【0.01】</v>
      </c>
    </row>
    <row r="7" spans="1:145" s="22" customFormat="1" x14ac:dyDescent="0.2">
      <c r="A7" s="14"/>
      <c r="B7" s="23">
        <v>2022</v>
      </c>
      <c r="C7" s="23">
        <v>401307</v>
      </c>
      <c r="D7" s="23">
        <v>47</v>
      </c>
      <c r="E7" s="23">
        <v>17</v>
      </c>
      <c r="F7" s="23">
        <v>6</v>
      </c>
      <c r="G7" s="23">
        <v>0</v>
      </c>
      <c r="H7" s="23" t="s">
        <v>98</v>
      </c>
      <c r="I7" s="23" t="s">
        <v>99</v>
      </c>
      <c r="J7" s="23" t="s">
        <v>100</v>
      </c>
      <c r="K7" s="23" t="s">
        <v>101</v>
      </c>
      <c r="L7" s="23" t="s">
        <v>102</v>
      </c>
      <c r="M7" s="23" t="s">
        <v>103</v>
      </c>
      <c r="N7" s="24" t="s">
        <v>104</v>
      </c>
      <c r="O7" s="24" t="s">
        <v>105</v>
      </c>
      <c r="P7" s="24">
        <v>0.11</v>
      </c>
      <c r="Q7" s="24">
        <v>78.84</v>
      </c>
      <c r="R7" s="24">
        <v>2651</v>
      </c>
      <c r="S7" s="24">
        <v>1581398</v>
      </c>
      <c r="T7" s="24">
        <v>343.47</v>
      </c>
      <c r="U7" s="24">
        <v>4604.18</v>
      </c>
      <c r="V7" s="24">
        <v>1749</v>
      </c>
      <c r="W7" s="24">
        <v>0.51</v>
      </c>
      <c r="X7" s="24">
        <v>3429.41</v>
      </c>
      <c r="Y7" s="24">
        <v>70.540000000000006</v>
      </c>
      <c r="Z7" s="24">
        <v>65.680000000000007</v>
      </c>
      <c r="AA7" s="24">
        <v>60.24</v>
      </c>
      <c r="AB7" s="24">
        <v>61.25</v>
      </c>
      <c r="AC7" s="24">
        <v>55.81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3154.76</v>
      </c>
      <c r="BJ7" s="24">
        <v>0</v>
      </c>
      <c r="BK7" s="24">
        <v>512.88</v>
      </c>
      <c r="BL7" s="24">
        <v>641.42999999999995</v>
      </c>
      <c r="BM7" s="24">
        <v>807.81</v>
      </c>
      <c r="BN7" s="24">
        <v>733.23</v>
      </c>
      <c r="BO7" s="24">
        <v>607.88</v>
      </c>
      <c r="BP7" s="24">
        <v>1078.44</v>
      </c>
      <c r="BQ7" s="24">
        <v>18.3</v>
      </c>
      <c r="BR7" s="24">
        <v>17.010000000000002</v>
      </c>
      <c r="BS7" s="24">
        <v>17.66</v>
      </c>
      <c r="BT7" s="24">
        <v>16.489999999999998</v>
      </c>
      <c r="BU7" s="24">
        <v>13.97</v>
      </c>
      <c r="BV7" s="24">
        <v>51.07</v>
      </c>
      <c r="BW7" s="24">
        <v>56.93</v>
      </c>
      <c r="BX7" s="24">
        <v>49.44</v>
      </c>
      <c r="BY7" s="24">
        <v>54.39</v>
      </c>
      <c r="BZ7" s="24">
        <v>48.98</v>
      </c>
      <c r="CA7" s="24">
        <v>41.91</v>
      </c>
      <c r="CB7" s="24">
        <v>828.17</v>
      </c>
      <c r="CC7" s="24">
        <v>869.08</v>
      </c>
      <c r="CD7" s="24">
        <v>875</v>
      </c>
      <c r="CE7" s="24">
        <v>932.73</v>
      </c>
      <c r="CF7" s="24">
        <v>955.47</v>
      </c>
      <c r="CG7" s="24">
        <v>314.68</v>
      </c>
      <c r="CH7" s="24">
        <v>300.17</v>
      </c>
      <c r="CI7" s="24">
        <v>343.49</v>
      </c>
      <c r="CJ7" s="24">
        <v>318.06</v>
      </c>
      <c r="CK7" s="24">
        <v>362.51</v>
      </c>
      <c r="CL7" s="24">
        <v>420.17</v>
      </c>
      <c r="CM7" s="24">
        <v>47.94</v>
      </c>
      <c r="CN7" s="24">
        <v>48.41</v>
      </c>
      <c r="CO7" s="24">
        <v>47.56</v>
      </c>
      <c r="CP7" s="24">
        <v>43.34</v>
      </c>
      <c r="CQ7" s="24">
        <v>43.71</v>
      </c>
      <c r="CR7" s="24">
        <v>40.83</v>
      </c>
      <c r="CS7" s="24">
        <v>39.130000000000003</v>
      </c>
      <c r="CT7" s="24">
        <v>40.29</v>
      </c>
      <c r="CU7" s="24">
        <v>40.11</v>
      </c>
      <c r="CV7" s="24">
        <v>37.67</v>
      </c>
      <c r="CW7" s="24">
        <v>29.92</v>
      </c>
      <c r="CX7" s="24">
        <v>89.53</v>
      </c>
      <c r="CY7" s="24">
        <v>90.25</v>
      </c>
      <c r="CZ7" s="24">
        <v>90.11</v>
      </c>
      <c r="DA7" s="24">
        <v>89.76</v>
      </c>
      <c r="DB7" s="24">
        <v>89.54</v>
      </c>
      <c r="DC7" s="24">
        <v>86</v>
      </c>
      <c r="DD7" s="24">
        <v>86.33</v>
      </c>
      <c r="DE7" s="24">
        <v>87.49</v>
      </c>
      <c r="DF7" s="24">
        <v>87.61</v>
      </c>
      <c r="DG7" s="24">
        <v>87.94</v>
      </c>
      <c r="DH7" s="24">
        <v>80.39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0.01</v>
      </c>
      <c r="EM7" s="24">
        <v>0</v>
      </c>
      <c r="EN7" s="24">
        <v>0.02</v>
      </c>
      <c r="EO7" s="24">
        <v>0.01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115</v>
      </c>
      <c r="E13" t="s">
        <v>116</v>
      </c>
      <c r="F13" t="s">
        <v>114</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2024-01-22T06:55:15Z</cp:lastPrinted>
  <dcterms:created xsi:type="dcterms:W3CDTF">2023-12-12T02:58:03Z</dcterms:created>
  <dcterms:modified xsi:type="dcterms:W3CDTF">2024-02-08T07:52:06Z</dcterms:modified>
  <cp:category/>
</cp:coreProperties>
</file>