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file.suidou.local\企業団ファイルサーバ\01_本庁\財務課\＊経営比較分析表・34業務指標(PI)\＊経営比較分析表\R05(04決算)\02回答\"/>
    </mc:Choice>
  </mc:AlternateContent>
  <xr:revisionPtr revIDLastSave="0" documentId="13_ncr:1_{FFFE730D-D440-4BA6-8D12-65F20419ED7F}" xr6:coauthVersionLast="36" xr6:coauthVersionMax="36" xr10:uidLastSave="{00000000-0000-0000-0000-000000000000}"/>
  <workbookProtection workbookAlgorithmName="SHA-512" workbookHashValue="BU0PkwY/RMq2aFWdmtE0I1g2/w8p5247fVFJ0iEGidJstb5gQ3GLSwEL+iCDv0IgALFvNB6+C8ZAR5PzQKi6Jw==" workbookSaltValue="/ruIag5JMTxr+1iT+CKTfA==" workbookSpinCount="100000" lockStructure="1"/>
  <bookViews>
    <workbookView xWindow="0" yWindow="0" windowWidth="28800" windowHeight="117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W10" i="4" s="1"/>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AT10" i="4"/>
  <c r="AL10" i="4"/>
  <c r="P10" i="4"/>
  <c r="B10" i="4"/>
  <c r="BB8" i="4"/>
  <c r="AL8" i="4"/>
  <c r="AD8" i="4"/>
  <c r="W8" i="4"/>
  <c r="I8" i="4"/>
  <c r="B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<sst xmlns="http://schemas.openxmlformats.org/spreadsheetml/2006/main" count="231" uniqueCount="114">
  <si>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</si>
  <si>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</si>
  <si>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</si>
  <si>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</si>
  <si>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</si>
  <si>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</si>
  <si>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</si>
  <si>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</si>
  <si>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</si>
  <si>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</si>
  <si>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</si>
  <si>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</si>
  <si>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</si>
  <si>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</si>
  <si>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</si>
  <si>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</si>
  <si>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</si>
  <si>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</si>
  <si>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</si>
  <si>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</si>
  <si>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</si>
  <si>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</si>
  <si>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</si>
  <si>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</si>
  <si>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</si>
  <si>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</si>
  <si>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</si>
  <si>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</si>
  <si>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</si>
  <si>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</si>
  <si>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</si>
  <si>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</si>
  <si>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</si>
  <si>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</si>
  <si>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</si>
  <si>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</si>
  <si>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</si>
  <si>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</si>
  <si>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</si>
  <si>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</si>
  <si>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</si>
  <si>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</si>
  <si>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</si>
  <si>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</si>
  <si>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</si>
  <si>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</si>
  <si>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</si>
  <si>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</si>
  <si>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</si>
  <si>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</si>
  <si>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</si>
  <si>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</si>
  <si>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</si>
  <si>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</si>
  <si>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</si>
  <si>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</si>
  <si>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</si>
  <si>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</si>
  <si>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</si>
  <si>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</si>
  <si>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</si>
  <si>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</si>
  <si>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</si>
  <si>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</si>
  <si>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</si>
  <si>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</si>
  <si>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</si>
  <si>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</si>
  <si>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</si>
  <si>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</si>
  <si>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</si>
  <si>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</si>
  <si>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</si>
  <si>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</si>
  <si>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</si>
  <si>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</si>
  <si>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</si>
  <si>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</si>
  <si>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</si>
  <si>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</si>
  <si>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</si>
  <si>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</si>
  <si>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</si>
  <si>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</si>
  <si>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</si>
  <si>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</si>
  <si>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</si>
  <si>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</si>
  <si>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</si>
  <si>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</si>
  <si>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</si>
  <si>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</si>
  <si>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</si>
  <si>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福岡地区水道企業団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</si>
  <si>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</si>
  <si>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</si>
  <si>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</si>
  <si>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</si>
  <si>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</si>
  <si>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</si>
  <si>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</si>
  <si>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</si>
  <si>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</si>
  <si>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</si>
  <si>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</si>
  <si>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</si>
  <si>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</si>
  <si>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</si>
  <si>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</si>
  <si>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</si>
  <si>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</si>
  <si>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福岡地区水道企業団の管路については昭和48年度から整備を開始しており、布設から40年を超えた管路経年化率は上昇している。
　当企業団は管路整備計画で実耐用年数を最長80年に設定しており、管体調査等の条件を踏まえて、第Ⅰ期管路整備事業に引き続き、優先度の高いものから更新していく。</t>
    <phoneticPr fontId="4"/>
  </si>
  <si>
    <t>　令和４年度は電気料金の高騰の影響を大きく受けたが、純利益を確保しており、経営状況は概ね安定している。
　令和４年度に、５年度から８年度までの財政収支計画を策定しており、将来にわたって、安全で良質な水道用水を継続して安定的に供給していくため、今後も経営の健全性を維持しつつ、管路の耐震化や施設の改良・更新等に計画的に取り組むこととしている。</t>
    <rPh sb="1" eb="3">
      <t>レイワ</t>
    </rPh>
    <rPh sb="4" eb="6">
      <t>ネンド</t>
    </rPh>
    <rPh sb="7" eb="11">
      <t>デンキリョウキン</t>
    </rPh>
    <rPh sb="12" eb="14">
      <t>コウトウ</t>
    </rPh>
    <rPh sb="15" eb="17">
      <t>エイキョウ</t>
    </rPh>
    <rPh sb="18" eb="19">
      <t>オオ</t>
    </rPh>
    <rPh sb="21" eb="22">
      <t>ウ</t>
    </rPh>
    <rPh sb="26" eb="29">
      <t>ジュンリエキ</t>
    </rPh>
    <rPh sb="30" eb="32">
      <t>カクホ</t>
    </rPh>
    <rPh sb="37" eb="39">
      <t>ケイエイ</t>
    </rPh>
    <rPh sb="39" eb="41">
      <t>ジョウキョウ</t>
    </rPh>
    <rPh sb="42" eb="43">
      <t>オオム</t>
    </rPh>
    <rPh sb="44" eb="46">
      <t>アンテイ</t>
    </rPh>
    <rPh sb="53" eb="55">
      <t>レイワ</t>
    </rPh>
    <rPh sb="56" eb="58">
      <t>ネンド</t>
    </rPh>
    <rPh sb="61" eb="63">
      <t>ネンド</t>
    </rPh>
    <rPh sb="66" eb="68">
      <t>ネンド</t>
    </rPh>
    <rPh sb="71" eb="77">
      <t>ザイセイシュウシケイカク</t>
    </rPh>
    <rPh sb="78" eb="80">
      <t>サクテイ</t>
    </rPh>
    <rPh sb="85" eb="87">
      <t>ショウライ</t>
    </rPh>
    <rPh sb="93" eb="95">
      <t>アンゼン</t>
    </rPh>
    <rPh sb="96" eb="98">
      <t>リョウシツ</t>
    </rPh>
    <rPh sb="99" eb="103">
      <t>スイドウヨウスイ</t>
    </rPh>
    <rPh sb="104" eb="106">
      <t>ケイゾク</t>
    </rPh>
    <rPh sb="108" eb="110">
      <t>アンテイ</t>
    </rPh>
    <rPh sb="110" eb="111">
      <t>テキ</t>
    </rPh>
    <rPh sb="112" eb="114">
      <t>キョウキュウ</t>
    </rPh>
    <rPh sb="121" eb="123">
      <t>コンゴ</t>
    </rPh>
    <rPh sb="124" eb="126">
      <t>ケイエイ</t>
    </rPh>
    <rPh sb="127" eb="130">
      <t>ケンゼンセイ</t>
    </rPh>
    <rPh sb="131" eb="133">
      <t>イジ</t>
    </rPh>
    <rPh sb="137" eb="139">
      <t>カンロ</t>
    </rPh>
    <rPh sb="140" eb="143">
      <t>タイシンカ</t>
    </rPh>
    <rPh sb="144" eb="146">
      <t>シセツ</t>
    </rPh>
    <rPh sb="147" eb="149">
      <t>カイリョウ</t>
    </rPh>
    <rPh sb="150" eb="153">
      <t>コウシントウ</t>
    </rPh>
    <rPh sb="154" eb="157">
      <t>ケイカクテキ</t>
    </rPh>
    <rPh sb="158" eb="159">
      <t>ト</t>
    </rPh>
    <rPh sb="160" eb="161">
      <t>ク</t>
    </rPh>
    <phoneticPr fontId="4"/>
  </si>
  <si>
    <t>　健全性については、令和4年度は、電気料金の高騰により支出が増加し、経常収支比率や料金回収率が令和３年度より低下したが、ともに100％を超えており、累積欠損金も生じていない。また、流動比率が100％を超えていることから資金的にも健全である。
　企業債残高については、借入利息軽減及び借入残高の縮減のため、企業債借入を抑制していることから減少傾向にある。
　なお、水資源機構への償還金の残高を含めた企業債等残高対給水収益比率は81.84%(R04)であり、類似団体を下回る。
　効率性については、給水原価が類似団体に対して高額であるが、筑後川からの流域外導水（約25km）や海水淡水化センター等に多額の経費がかかるためであり、コストの削減に努めている。
　また、施設利用率は類似団体に比較し高率で推移しており、有収率は100%で推移している。</t>
    <rPh sb="1" eb="4">
      <t>ケンゼンセイ</t>
    </rPh>
    <rPh sb="10" eb="12">
      <t>レイワ</t>
    </rPh>
    <rPh sb="13" eb="15">
      <t>ネンド</t>
    </rPh>
    <rPh sb="17" eb="21">
      <t>デンキリョウキン</t>
    </rPh>
    <rPh sb="22" eb="24">
      <t>コウトウ</t>
    </rPh>
    <rPh sb="27" eb="29">
      <t>シシュツ</t>
    </rPh>
    <rPh sb="30" eb="32">
      <t>ゾウカ</t>
    </rPh>
    <rPh sb="34" eb="38">
      <t>ケイジョウシュウシ</t>
    </rPh>
    <rPh sb="38" eb="40">
      <t>ヒリツ</t>
    </rPh>
    <rPh sb="41" eb="46">
      <t>リョウキンカイシュウリツ</t>
    </rPh>
    <rPh sb="47" eb="49">
      <t>レイワ</t>
    </rPh>
    <rPh sb="50" eb="52">
      <t>ネンド</t>
    </rPh>
    <rPh sb="54" eb="56">
      <t>テイカ</t>
    </rPh>
    <rPh sb="68" eb="69">
      <t>コ</t>
    </rPh>
    <rPh sb="74" eb="76">
      <t>ルイセキ</t>
    </rPh>
    <rPh sb="76" eb="79">
      <t>ケッソンキン</t>
    </rPh>
    <rPh sb="80" eb="81">
      <t>ショウ</t>
    </rPh>
    <rPh sb="90" eb="94">
      <t>リュウドウヒリツ</t>
    </rPh>
    <rPh sb="100" eb="101">
      <t>コ</t>
    </rPh>
    <rPh sb="109" eb="112">
      <t>シキンテキ</t>
    </rPh>
    <rPh sb="114" eb="116">
      <t>ケンゼン</t>
    </rPh>
    <rPh sb="198" eb="201">
      <t>キギョウサイ</t>
    </rPh>
    <rPh sb="201" eb="202">
      <t>トウ</t>
    </rPh>
    <rPh sb="202" eb="204">
      <t>ザンダカ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</si>
</sst>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formatCode="#,##0.00;&quot;△&quot;#,##0.00;&quot;-&quot;">
                  <c:v>0.12</c:v>
                </c:pt>
              </c:numCache>
            </c:numRef>
          </c:val>
          <c:extLst>
            <c:ext xmlns:c16="http://schemas.microsoft.com/office/drawing/2014/chart" uri="{C3380CC4-5D6E-409C-BE32-E72D297353CC}">
              <c16:uniqueId val="{00000000-00B8-4E7A-AB92-1006107878F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00B8-4E7A-AB92-1006107878F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80.61</c:v>
                </c:pt>
                <c:pt idx="1">
                  <c:v>79.849999999999994</c:v>
                </c:pt>
                <c:pt idx="2">
                  <c:v>78.98</c:v>
                </c:pt>
                <c:pt idx="3">
                  <c:v>80.400000000000006</c:v>
                </c:pt>
                <c:pt idx="4">
                  <c:v>80.44</c:v>
                </c:pt>
              </c:numCache>
            </c:numRef>
          </c:val>
          <c:extLst>
            <c:ext xmlns:c16="http://schemas.microsoft.com/office/drawing/2014/chart" uri="{C3380CC4-5D6E-409C-BE32-E72D297353CC}">
              <c16:uniqueId val="{00000000-0879-4E7E-988C-B0813944208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0879-4E7E-988C-B0813944208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3D4-4AE3-B7BF-B1FE00601DC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B3D4-4AE3-B7BF-B1FE00601DC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116.54</c:v>
                </c:pt>
                <c:pt idx="1">
                  <c:v>113.97</c:v>
                </c:pt>
                <c:pt idx="2">
                  <c:v>116.52</c:v>
                </c:pt>
                <c:pt idx="3">
                  <c:v>111.58</c:v>
                </c:pt>
                <c:pt idx="4">
                  <c:v>105.93</c:v>
                </c:pt>
              </c:numCache>
            </c:numRef>
          </c:val>
          <c:extLst>
            <c:ext xmlns:c16="http://schemas.microsoft.com/office/drawing/2014/chart" uri="{C3380CC4-5D6E-409C-BE32-E72D297353CC}">
              <c16:uniqueId val="{00000000-DD95-4226-BCB8-C310A94792B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DD95-4226-BCB8-C310A94792B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51.75</c:v>
                </c:pt>
                <c:pt idx="1">
                  <c:v>53.13</c:v>
                </c:pt>
                <c:pt idx="2">
                  <c:v>53.29</c:v>
                </c:pt>
                <c:pt idx="3">
                  <c:v>54.88</c:v>
                </c:pt>
                <c:pt idx="4">
                  <c:v>54.03</c:v>
                </c:pt>
              </c:numCache>
            </c:numRef>
          </c:val>
          <c:extLst>
            <c:ext xmlns:c16="http://schemas.microsoft.com/office/drawing/2014/chart" uri="{C3380CC4-5D6E-409C-BE32-E72D297353CC}">
              <c16:uniqueId val="{00000000-9E6C-486F-A793-1E37682A930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9E6C-486F-A793-1E37682A930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22.15</c:v>
                </c:pt>
                <c:pt idx="1">
                  <c:v>23.86</c:v>
                </c:pt>
                <c:pt idx="2">
                  <c:v>25.97</c:v>
                </c:pt>
                <c:pt idx="3">
                  <c:v>35.07</c:v>
                </c:pt>
                <c:pt idx="4">
                  <c:v>41.58</c:v>
                </c:pt>
              </c:numCache>
            </c:numRef>
          </c:val>
          <c:extLst>
            <c:ext xmlns:c16="http://schemas.microsoft.com/office/drawing/2014/chart" uri="{C3380CC4-5D6E-409C-BE32-E72D297353CC}">
              <c16:uniqueId val="{00000000-D5AE-43CB-B76E-EAAD0318704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D5AE-43CB-B76E-EAAD0318704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52-4791-8DC1-1B482561968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0352-4791-8DC1-1B482561968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185.47</c:v>
                </c:pt>
                <c:pt idx="1">
                  <c:v>175.61</c:v>
                </c:pt>
                <c:pt idx="2">
                  <c:v>167.93</c:v>
                </c:pt>
                <c:pt idx="3">
                  <c:v>168.86</c:v>
                </c:pt>
                <c:pt idx="4">
                  <c:v>187.21</c:v>
                </c:pt>
              </c:numCache>
            </c:numRef>
          </c:val>
          <c:extLst>
            <c:ext xmlns:c16="http://schemas.microsoft.com/office/drawing/2014/chart" uri="{C3380CC4-5D6E-409C-BE32-E72D297353CC}">
              <c16:uniqueId val="{00000000-0F9F-465C-9A8E-F2371C4123F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0F9F-465C-9A8E-F2371C4123F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151.88999999999999</c:v>
                </c:pt>
                <c:pt idx="1">
                  <c:v>131.57</c:v>
                </c:pt>
                <c:pt idx="2">
                  <c:v>110.35</c:v>
                </c:pt>
                <c:pt idx="3">
                  <c:v>91.31</c:v>
                </c:pt>
                <c:pt idx="4">
                  <c:v>74.680000000000007</c:v>
                </c:pt>
              </c:numCache>
            </c:numRef>
          </c:val>
          <c:extLst>
            <c:ext xmlns:c16="http://schemas.microsoft.com/office/drawing/2014/chart" uri="{C3380CC4-5D6E-409C-BE32-E72D297353CC}">
              <c16:uniqueId val="{00000000-147E-4AE9-8810-57229B28B22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147E-4AE9-8810-57229B28B22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115.18</c:v>
                </c:pt>
                <c:pt idx="1">
                  <c:v>112.6</c:v>
                </c:pt>
                <c:pt idx="2">
                  <c:v>115.62</c:v>
                </c:pt>
                <c:pt idx="3">
                  <c:v>110.55</c:v>
                </c:pt>
                <c:pt idx="4">
                  <c:v>104.59</c:v>
                </c:pt>
              </c:numCache>
            </c:numRef>
          </c:val>
          <c:extLst>
            <c:ext xmlns:c16="http://schemas.microsoft.com/office/drawing/2014/chart" uri="{C3380CC4-5D6E-409C-BE32-E72D297353CC}">
              <c16:uniqueId val="{00000000-E38E-44F5-8143-94DFBD03255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E38E-44F5-8143-94DFBD03255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100.37</c:v>
                </c:pt>
                <c:pt idx="1">
                  <c:v>103.39</c:v>
                </c:pt>
                <c:pt idx="2">
                  <c:v>99.67</c:v>
                </c:pt>
                <c:pt idx="3">
                  <c:v>102.56</c:v>
                </c:pt>
                <c:pt idx="4">
                  <c:v>108.35</c:v>
                </c:pt>
              </c:numCache>
            </c:numRef>
          </c:val>
          <c:extLst>
            <c:ext xmlns:c16="http://schemas.microsoft.com/office/drawing/2014/chart" uri="{C3380CC4-5D6E-409C-BE32-E72D297353CC}">
              <c16:uniqueId val="{00000000-3F95-4B38-A2F8-B5AFC076A47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3F95-4B38-A2F8-B5AFC076A47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福岡県　福岡地区水道企業団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自治体職員</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92.21</v>
      </c>
      <c r="J10" s="47"/>
      <c r="K10" s="47"/>
      <c r="L10" s="47"/>
      <c r="M10" s="47"/>
      <c r="N10" s="47"/>
      <c r="O10" s="81"/>
      <c r="P10" s="48">
        <f>データ!$P$6</f>
        <v>95.71</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2468255</v>
      </c>
      <c r="AM10" s="45"/>
      <c r="AN10" s="45"/>
      <c r="AO10" s="45"/>
      <c r="AP10" s="45"/>
      <c r="AQ10" s="45"/>
      <c r="AR10" s="45"/>
      <c r="AS10" s="45"/>
      <c r="AT10" s="46">
        <f>データ!$V$6</f>
        <v>558.47</v>
      </c>
      <c r="AU10" s="47"/>
      <c r="AV10" s="47"/>
      <c r="AW10" s="47"/>
      <c r="AX10" s="47"/>
      <c r="AY10" s="47"/>
      <c r="AZ10" s="47"/>
      <c r="BA10" s="47"/>
      <c r="BB10" s="48">
        <f>データ!$W$6</f>
        <v>4419.67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111</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JRh1ST8Mt+URygfgDpkwGxLlhpZDSJPNoelUFvp9rs0vBrxVCpzKxyPYbCfk9zfHXfH4zPgA7nEFSr25NtAaLw==" saltValue="lUjY9mIbx6tqhDTc8lYl0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409197</v>
      </c>
      <c r="D6" s="20">
        <f t="shared" si="3"/>
        <v>46</v>
      </c>
      <c r="E6" s="20">
        <f t="shared" si="3"/>
        <v>1</v>
      </c>
      <c r="F6" s="20">
        <f t="shared" si="3"/>
        <v>0</v>
      </c>
      <c r="G6" s="20">
        <f t="shared" si="3"/>
        <v>2</v>
      </c>
      <c r="H6" s="20" t="str">
        <f t="shared" si="3"/>
        <v>福岡県　福岡地区水道企業団</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92.21</v>
      </c>
      <c r="P6" s="21">
        <f t="shared" si="3"/>
        <v>95.71</v>
      </c>
      <c r="Q6" s="21">
        <f t="shared" si="3"/>
        <v>0</v>
      </c>
      <c r="R6" s="21" t="str">
        <f t="shared" si="3"/>
        <v>-</v>
      </c>
      <c r="S6" s="21" t="str">
        <f t="shared" si="3"/>
        <v>-</v>
      </c>
      <c r="T6" s="21" t="str">
        <f t="shared" si="3"/>
        <v>-</v>
      </c>
      <c r="U6" s="21">
        <f t="shared" si="3"/>
        <v>2468255</v>
      </c>
      <c r="V6" s="21">
        <f t="shared" si="3"/>
        <v>558.47</v>
      </c>
      <c r="W6" s="21">
        <f t="shared" si="3"/>
        <v>4419.67</v>
      </c>
      <c r="X6" s="22">
        <f>IF(X7="",NA(),X7)</f>
        <v>116.54</v>
      </c>
      <c r="Y6" s="22">
        <f t="shared" ref="Y6:AG6" si="4">IF(Y7="",NA(),Y7)</f>
        <v>113.97</v>
      </c>
      <c r="Z6" s="22">
        <f t="shared" si="4"/>
        <v>116.52</v>
      </c>
      <c r="AA6" s="22">
        <f t="shared" si="4"/>
        <v>111.58</v>
      </c>
      <c r="AB6" s="22">
        <f t="shared" si="4"/>
        <v>105.93</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185.47</v>
      </c>
      <c r="AU6" s="22">
        <f t="shared" ref="AU6:BC6" si="6">IF(AU7="",NA(),AU7)</f>
        <v>175.61</v>
      </c>
      <c r="AV6" s="22">
        <f t="shared" si="6"/>
        <v>167.93</v>
      </c>
      <c r="AW6" s="22">
        <f t="shared" si="6"/>
        <v>168.86</v>
      </c>
      <c r="AX6" s="22">
        <f t="shared" si="6"/>
        <v>187.21</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151.88999999999999</v>
      </c>
      <c r="BF6" s="22">
        <f t="shared" ref="BF6:BN6" si="7">IF(BF7="",NA(),BF7)</f>
        <v>131.57</v>
      </c>
      <c r="BG6" s="22">
        <f t="shared" si="7"/>
        <v>110.35</v>
      </c>
      <c r="BH6" s="22">
        <f t="shared" si="7"/>
        <v>91.31</v>
      </c>
      <c r="BI6" s="22">
        <f t="shared" si="7"/>
        <v>74.680000000000007</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115.18</v>
      </c>
      <c r="BQ6" s="22">
        <f t="shared" ref="BQ6:BY6" si="8">IF(BQ7="",NA(),BQ7)</f>
        <v>112.6</v>
      </c>
      <c r="BR6" s="22">
        <f t="shared" si="8"/>
        <v>115.62</v>
      </c>
      <c r="BS6" s="22">
        <f t="shared" si="8"/>
        <v>110.55</v>
      </c>
      <c r="BT6" s="22">
        <f t="shared" si="8"/>
        <v>104.59</v>
      </c>
      <c r="BU6" s="22">
        <f t="shared" si="8"/>
        <v>112.83</v>
      </c>
      <c r="BV6" s="22">
        <f t="shared" si="8"/>
        <v>112.84</v>
      </c>
      <c r="BW6" s="22">
        <f t="shared" si="8"/>
        <v>110.77</v>
      </c>
      <c r="BX6" s="22">
        <f t="shared" si="8"/>
        <v>112.35</v>
      </c>
      <c r="BY6" s="22">
        <f t="shared" si="8"/>
        <v>106.47</v>
      </c>
      <c r="BZ6" s="21" t="str">
        <f>IF(BZ7="","",IF(BZ7="-","【-】","【"&amp;SUBSTITUTE(TEXT(BZ7,"#,##0.00"),"-","△")&amp;"】"))</f>
        <v>【106.47】</v>
      </c>
      <c r="CA6" s="22">
        <f>IF(CA7="",NA(),CA7)</f>
        <v>100.37</v>
      </c>
      <c r="CB6" s="22">
        <f t="shared" ref="CB6:CJ6" si="9">IF(CB7="",NA(),CB7)</f>
        <v>103.39</v>
      </c>
      <c r="CC6" s="22">
        <f t="shared" si="9"/>
        <v>99.67</v>
      </c>
      <c r="CD6" s="22">
        <f t="shared" si="9"/>
        <v>102.56</v>
      </c>
      <c r="CE6" s="22">
        <f t="shared" si="9"/>
        <v>108.35</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80.61</v>
      </c>
      <c r="CM6" s="22">
        <f t="shared" ref="CM6:CU6" si="10">IF(CM7="",NA(),CM7)</f>
        <v>79.849999999999994</v>
      </c>
      <c r="CN6" s="22">
        <f t="shared" si="10"/>
        <v>78.98</v>
      </c>
      <c r="CO6" s="22">
        <f t="shared" si="10"/>
        <v>80.400000000000006</v>
      </c>
      <c r="CP6" s="22">
        <f t="shared" si="10"/>
        <v>80.44</v>
      </c>
      <c r="CQ6" s="22">
        <f t="shared" si="10"/>
        <v>61.77</v>
      </c>
      <c r="CR6" s="22">
        <f t="shared" si="10"/>
        <v>61.69</v>
      </c>
      <c r="CS6" s="22">
        <f t="shared" si="10"/>
        <v>62.26</v>
      </c>
      <c r="CT6" s="22">
        <f t="shared" si="10"/>
        <v>62.22</v>
      </c>
      <c r="CU6" s="22">
        <f t="shared" si="10"/>
        <v>61.45</v>
      </c>
      <c r="CV6" s="21" t="str">
        <f>IF(CV7="","",IF(CV7="-","【-】","【"&amp;SUBSTITUTE(TEXT(CV7,"#,##0.00"),"-","△")&amp;"】"))</f>
        <v>【61.45】</v>
      </c>
      <c r="CW6" s="22">
        <f>IF(CW7="",NA(),CW7)</f>
        <v>100</v>
      </c>
      <c r="CX6" s="22">
        <f t="shared" ref="CX6:DF6" si="11">IF(CX7="",NA(),CX7)</f>
        <v>100</v>
      </c>
      <c r="CY6" s="22">
        <f t="shared" si="11"/>
        <v>100</v>
      </c>
      <c r="CZ6" s="22">
        <f t="shared" si="11"/>
        <v>100</v>
      </c>
      <c r="DA6" s="22">
        <f t="shared" si="11"/>
        <v>100</v>
      </c>
      <c r="DB6" s="22">
        <f t="shared" si="11"/>
        <v>100.08</v>
      </c>
      <c r="DC6" s="22">
        <f t="shared" si="11"/>
        <v>100</v>
      </c>
      <c r="DD6" s="22">
        <f t="shared" si="11"/>
        <v>100.16</v>
      </c>
      <c r="DE6" s="22">
        <f t="shared" si="11"/>
        <v>100.28</v>
      </c>
      <c r="DF6" s="22">
        <f t="shared" si="11"/>
        <v>100.29</v>
      </c>
      <c r="DG6" s="21" t="str">
        <f>IF(DG7="","",IF(DG7="-","【-】","【"&amp;SUBSTITUTE(TEXT(DG7,"#,##0.00"),"-","△")&amp;"】"))</f>
        <v>【100.29】</v>
      </c>
      <c r="DH6" s="22">
        <f>IF(DH7="",NA(),DH7)</f>
        <v>51.75</v>
      </c>
      <c r="DI6" s="22">
        <f t="shared" ref="DI6:DQ6" si="12">IF(DI7="",NA(),DI7)</f>
        <v>53.13</v>
      </c>
      <c r="DJ6" s="22">
        <f t="shared" si="12"/>
        <v>53.29</v>
      </c>
      <c r="DK6" s="22">
        <f t="shared" si="12"/>
        <v>54.88</v>
      </c>
      <c r="DL6" s="22">
        <f t="shared" si="12"/>
        <v>54.03</v>
      </c>
      <c r="DM6" s="22">
        <f t="shared" si="12"/>
        <v>55.77</v>
      </c>
      <c r="DN6" s="22">
        <f t="shared" si="12"/>
        <v>56.48</v>
      </c>
      <c r="DO6" s="22">
        <f t="shared" si="12"/>
        <v>57.5</v>
      </c>
      <c r="DP6" s="22">
        <f t="shared" si="12"/>
        <v>58.52</v>
      </c>
      <c r="DQ6" s="22">
        <f t="shared" si="12"/>
        <v>59.51</v>
      </c>
      <c r="DR6" s="21" t="str">
        <f>IF(DR7="","",IF(DR7="-","【-】","【"&amp;SUBSTITUTE(TEXT(DR7,"#,##0.00"),"-","△")&amp;"】"))</f>
        <v>【59.51】</v>
      </c>
      <c r="DS6" s="22">
        <f>IF(DS7="",NA(),DS7)</f>
        <v>22.15</v>
      </c>
      <c r="DT6" s="22">
        <f t="shared" ref="DT6:EB6" si="13">IF(DT7="",NA(),DT7)</f>
        <v>23.86</v>
      </c>
      <c r="DU6" s="22">
        <f t="shared" si="13"/>
        <v>25.97</v>
      </c>
      <c r="DV6" s="22">
        <f t="shared" si="13"/>
        <v>35.07</v>
      </c>
      <c r="DW6" s="22">
        <f t="shared" si="13"/>
        <v>41.58</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1">
        <f t="shared" si="14"/>
        <v>0</v>
      </c>
      <c r="EG6" s="21">
        <f t="shared" si="14"/>
        <v>0</v>
      </c>
      <c r="EH6" s="22">
        <f t="shared" si="14"/>
        <v>0.12</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409197</v>
      </c>
      <c r="D7" s="24">
        <v>46</v>
      </c>
      <c r="E7" s="24">
        <v>1</v>
      </c>
      <c r="F7" s="24">
        <v>0</v>
      </c>
      <c r="G7" s="24">
        <v>2</v>
      </c>
      <c r="H7" s="24" t="s">
        <v>93</v>
      </c>
      <c r="I7" s="24" t="s">
        <v>94</v>
      </c>
      <c r="J7" s="24" t="s">
        <v>95</v>
      </c>
      <c r="K7" s="24" t="s">
        <v>96</v>
      </c>
      <c r="L7" s="24" t="s">
        <v>97</v>
      </c>
      <c r="M7" s="24" t="s">
        <v>98</v>
      </c>
      <c r="N7" s="25" t="s">
        <v>99</v>
      </c>
      <c r="O7" s="25">
        <v>92.21</v>
      </c>
      <c r="P7" s="25">
        <v>95.71</v>
      </c>
      <c r="Q7" s="25">
        <v>0</v>
      </c>
      <c r="R7" s="25" t="s">
        <v>99</v>
      </c>
      <c r="S7" s="25" t="s">
        <v>99</v>
      </c>
      <c r="T7" s="25" t="s">
        <v>99</v>
      </c>
      <c r="U7" s="25">
        <v>2468255</v>
      </c>
      <c r="V7" s="25">
        <v>558.47</v>
      </c>
      <c r="W7" s="25">
        <v>4419.67</v>
      </c>
      <c r="X7" s="25">
        <v>116.54</v>
      </c>
      <c r="Y7" s="25">
        <v>113.97</v>
      </c>
      <c r="Z7" s="25">
        <v>116.52</v>
      </c>
      <c r="AA7" s="25">
        <v>111.58</v>
      </c>
      <c r="AB7" s="25">
        <v>105.93</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185.47</v>
      </c>
      <c r="AU7" s="25">
        <v>175.61</v>
      </c>
      <c r="AV7" s="25">
        <v>167.93</v>
      </c>
      <c r="AW7" s="25">
        <v>168.86</v>
      </c>
      <c r="AX7" s="25">
        <v>187.21</v>
      </c>
      <c r="AY7" s="25">
        <v>258.49</v>
      </c>
      <c r="AZ7" s="25">
        <v>271.10000000000002</v>
      </c>
      <c r="BA7" s="25">
        <v>284.45</v>
      </c>
      <c r="BB7" s="25">
        <v>309.23</v>
      </c>
      <c r="BC7" s="25">
        <v>313.43</v>
      </c>
      <c r="BD7" s="25">
        <v>313.43</v>
      </c>
      <c r="BE7" s="25">
        <v>151.88999999999999</v>
      </c>
      <c r="BF7" s="25">
        <v>131.57</v>
      </c>
      <c r="BG7" s="25">
        <v>110.35</v>
      </c>
      <c r="BH7" s="25">
        <v>91.31</v>
      </c>
      <c r="BI7" s="25">
        <v>74.680000000000007</v>
      </c>
      <c r="BJ7" s="25">
        <v>290.31</v>
      </c>
      <c r="BK7" s="25">
        <v>272.95999999999998</v>
      </c>
      <c r="BL7" s="25">
        <v>260.95999999999998</v>
      </c>
      <c r="BM7" s="25">
        <v>240.07</v>
      </c>
      <c r="BN7" s="25">
        <v>224.81</v>
      </c>
      <c r="BO7" s="25">
        <v>224.81</v>
      </c>
      <c r="BP7" s="25">
        <v>115.18</v>
      </c>
      <c r="BQ7" s="25">
        <v>112.6</v>
      </c>
      <c r="BR7" s="25">
        <v>115.62</v>
      </c>
      <c r="BS7" s="25">
        <v>110.55</v>
      </c>
      <c r="BT7" s="25">
        <v>104.59</v>
      </c>
      <c r="BU7" s="25">
        <v>112.83</v>
      </c>
      <c r="BV7" s="25">
        <v>112.84</v>
      </c>
      <c r="BW7" s="25">
        <v>110.77</v>
      </c>
      <c r="BX7" s="25">
        <v>112.35</v>
      </c>
      <c r="BY7" s="25">
        <v>106.47</v>
      </c>
      <c r="BZ7" s="25">
        <v>106.47</v>
      </c>
      <c r="CA7" s="25">
        <v>100.37</v>
      </c>
      <c r="CB7" s="25">
        <v>103.39</v>
      </c>
      <c r="CC7" s="25">
        <v>99.67</v>
      </c>
      <c r="CD7" s="25">
        <v>102.56</v>
      </c>
      <c r="CE7" s="25">
        <v>108.35</v>
      </c>
      <c r="CF7" s="25">
        <v>73.86</v>
      </c>
      <c r="CG7" s="25">
        <v>73.849999999999994</v>
      </c>
      <c r="CH7" s="25">
        <v>73.180000000000007</v>
      </c>
      <c r="CI7" s="25">
        <v>73.05</v>
      </c>
      <c r="CJ7" s="25">
        <v>77.53</v>
      </c>
      <c r="CK7" s="25">
        <v>77.53</v>
      </c>
      <c r="CL7" s="25">
        <v>80.61</v>
      </c>
      <c r="CM7" s="25">
        <v>79.849999999999994</v>
      </c>
      <c r="CN7" s="25">
        <v>78.98</v>
      </c>
      <c r="CO7" s="25">
        <v>80.400000000000006</v>
      </c>
      <c r="CP7" s="25">
        <v>80.44</v>
      </c>
      <c r="CQ7" s="25">
        <v>61.77</v>
      </c>
      <c r="CR7" s="25">
        <v>61.69</v>
      </c>
      <c r="CS7" s="25">
        <v>62.26</v>
      </c>
      <c r="CT7" s="25">
        <v>62.22</v>
      </c>
      <c r="CU7" s="25">
        <v>61.45</v>
      </c>
      <c r="CV7" s="25">
        <v>61.45</v>
      </c>
      <c r="CW7" s="25">
        <v>100</v>
      </c>
      <c r="CX7" s="25">
        <v>100</v>
      </c>
      <c r="CY7" s="25">
        <v>100</v>
      </c>
      <c r="CZ7" s="25">
        <v>100</v>
      </c>
      <c r="DA7" s="25">
        <v>100</v>
      </c>
      <c r="DB7" s="25">
        <v>100.08</v>
      </c>
      <c r="DC7" s="25">
        <v>100</v>
      </c>
      <c r="DD7" s="25">
        <v>100.16</v>
      </c>
      <c r="DE7" s="25">
        <v>100.28</v>
      </c>
      <c r="DF7" s="25">
        <v>100.29</v>
      </c>
      <c r="DG7" s="25">
        <v>100.29</v>
      </c>
      <c r="DH7" s="25">
        <v>51.75</v>
      </c>
      <c r="DI7" s="25">
        <v>53.13</v>
      </c>
      <c r="DJ7" s="25">
        <v>53.29</v>
      </c>
      <c r="DK7" s="25">
        <v>54.88</v>
      </c>
      <c r="DL7" s="25">
        <v>54.03</v>
      </c>
      <c r="DM7" s="25">
        <v>55.77</v>
      </c>
      <c r="DN7" s="25">
        <v>56.48</v>
      </c>
      <c r="DO7" s="25">
        <v>57.5</v>
      </c>
      <c r="DP7" s="25">
        <v>58.52</v>
      </c>
      <c r="DQ7" s="25">
        <v>59.51</v>
      </c>
      <c r="DR7" s="25">
        <v>59.51</v>
      </c>
      <c r="DS7" s="25">
        <v>22.15</v>
      </c>
      <c r="DT7" s="25">
        <v>23.86</v>
      </c>
      <c r="DU7" s="25">
        <v>25.97</v>
      </c>
      <c r="DV7" s="25">
        <v>35.07</v>
      </c>
      <c r="DW7" s="25">
        <v>41.58</v>
      </c>
      <c r="DX7" s="25">
        <v>25.84</v>
      </c>
      <c r="DY7" s="25">
        <v>27.61</v>
      </c>
      <c r="DZ7" s="25">
        <v>30.3</v>
      </c>
      <c r="EA7" s="25">
        <v>31.74</v>
      </c>
      <c r="EB7" s="25">
        <v>32.380000000000003</v>
      </c>
      <c r="EC7" s="25">
        <v>32.380000000000003</v>
      </c>
      <c r="ED7" s="25">
        <v>0</v>
      </c>
      <c r="EE7" s="25">
        <v>0</v>
      </c>
      <c r="EF7" s="25">
        <v>0</v>
      </c>
      <c r="EG7" s="25">
        <v>0</v>
      </c>
      <c r="EH7" s="25">
        <v>0.12</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2024-01-29T00:30:15Z</cp:lastPrinted>
  <dcterms:created xsi:type="dcterms:W3CDTF">2023-12-05T01:01:13Z</dcterms:created>
  <dcterms:modified xsi:type="dcterms:W3CDTF">2024-01-29T00:44:36Z</dcterms:modified>
  <cp:category/>
</cp:coreProperties>
</file>