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業務別\300　決算関係\310　決算\002 企業決算\01_照会・回答\20240202〆　公営企業に係る経営比較分析表（令和４年度決算）の分析等について（依頼）\03　回答\02～04　上下水道局\02　水道事業\"/>
    </mc:Choice>
  </mc:AlternateContent>
  <xr:revisionPtr revIDLastSave="0" documentId="13_ncr:1_{4B5460A8-8B97-4145-8190-504BE6873459}" xr6:coauthVersionLast="47" xr6:coauthVersionMax="47" xr10:uidLastSave="{00000000-0000-0000-0000-000000000000}"/>
  <workbookProtection workbookAlgorithmName="SHA-512" workbookHashValue="lZZenw2F9/qTZabw+pWR5u7Q1GpQMjXpV/tP2Rw80mBjRCR+l6htskddFbCO/zVPIawgmC19ISxkhBWKUZlI6A==" workbookSaltValue="Cu+c4JYB7c3pa2f/IDrHqw=="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W10" i="4" s="1"/>
  <c r="P6" i="5"/>
  <c r="O6" i="5"/>
  <c r="I10" i="4" s="1"/>
  <c r="N6" i="5"/>
  <c r="M6" i="5"/>
  <c r="AD8" i="4" s="1"/>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G85" i="4"/>
  <c r="P10" i="4"/>
  <c r="B10" i="4"/>
  <c r="BB8" i="4"/>
  <c r="AT8" i="4"/>
  <c r="AL8" i="4"/>
  <c r="W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<sst xmlns="http://schemas.openxmlformats.org/spreadsheetml/2006/main" count="228" uniqueCount="114">
  <si>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</si>
  <si>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</si>
  <si>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</si>
  <si>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</si>
  <si>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</si>
  <si>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</si>
  <si>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</si>
  <si>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</si>
  <si>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</si>
  <si>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</si>
  <si>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</si>
  <si>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</si>
  <si>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</si>
  <si>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</si>
  <si>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</si>
  <si>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</si>
  <si>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</si>
  <si>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</si>
  <si>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</si>
  <si>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</si>
  <si>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</si>
  <si>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</si>
  <si>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</si>
  <si>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</si>
  <si>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</si>
  <si>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</si>
  <si>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</si>
  <si>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</si>
  <si>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</si>
  <si>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</si>
  <si>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</si>
  <si>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</si>
  <si>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</si>
  <si>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</si>
  <si>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</si>
  <si>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</si>
  <si>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</si>
  <si>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</si>
  <si>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</si>
  <si>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</si>
  <si>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</si>
  <si>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</si>
  <si>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</si>
  <si>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</si>
  <si>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</si>
  <si>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</si>
  <si>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</si>
  <si>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</si>
  <si>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</si>
  <si>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</si>
  <si>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</si>
  <si>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</si>
  <si>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</si>
  <si>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</si>
  <si>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</si>
  <si>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</si>
  <si>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</si>
  <si>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</si>
  <si>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</si>
  <si>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</si>
  <si>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</si>
  <si>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</si>
  <si>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</si>
  <si>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</si>
  <si>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</si>
  <si>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</si>
  <si>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</si>
  <si>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</si>
  <si>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</si>
  <si>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</si>
  <si>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</si>
  <si>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</si>
  <si>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</si>
  <si>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</si>
  <si>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</si>
  <si>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</si>
  <si>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</si>
  <si>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</si>
  <si>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</si>
  <si>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</si>
  <si>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</si>
  <si>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</si>
  <si>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</si>
  <si>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</si>
  <si>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</si>
  <si>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</si>
  <si>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</si>
  <si>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</si>
  <si>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</si>
  <si>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</si>
  <si>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</si>
  <si>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</si>
  <si>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</si>
  <si>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</si>
  <si>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</si>
  <si>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</si>
  <si>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</si>
  <si>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</si>
  <si>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</si>
  <si>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</si>
  <si>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</si>
  <si>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</si>
  <si>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</si>
  <si>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</si>
  <si>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</si>
  <si>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</si>
  <si>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</si>
  <si>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</si>
  <si>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</si>
  <si>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</si>
  <si>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</si>
  <si>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①経常収支比率は、100％以上で推移し類似団体平均値よりも高く良好な値を示しています。
　②累積欠損金比率は、平成4年度以降欠損金を計上していません。
　③流動比率は、類似団体平均値よりも高く、十分な支払い能力がある状態です。
　④企業債残高対給水収益比率は、給水収益が減少傾向にあるため、比率は類似団体平均値を上回っています。しかしながら、経営戦略における財政見通しでは、令和4年度は276％であり目標を達成しているため、より一層の経営努力を行い、改善に努めてまいります。
　⑤料金回収率は、類似団体平均値より高く100％を上回っており、良好な状態です。
　⑥給水原価は、良質な地下水に恵まれており、類似団体平均値よりも低く抑えられています。
　⑦施設利用率は、類似団体平均値に比べ高いことから、施設が効率的に運用されています。
　⑧有収率は、類似団体平均値よりも低いため、漏水対策を実施しながら、有収率の向上に努めてまいります。</t>
    <rPh sb="2" eb="8">
      <t>ケイジョウシュウシヒリツ</t>
    </rPh>
    <rPh sb="14" eb="16">
      <t>イジョウ</t>
    </rPh>
    <rPh sb="17" eb="19">
      <t>スイイ</t>
    </rPh>
    <rPh sb="20" eb="22">
      <t>ルイジ</t>
    </rPh>
    <rPh sb="22" eb="24">
      <t>ダンタイ</t>
    </rPh>
    <rPh sb="24" eb="27">
      <t>ヘイキンチ</t>
    </rPh>
    <rPh sb="30" eb="31">
      <t>タカ</t>
    </rPh>
    <rPh sb="32" eb="34">
      <t>リョウコウ</t>
    </rPh>
    <rPh sb="35" eb="36">
      <t>アタイ</t>
    </rPh>
    <rPh sb="37" eb="38">
      <t>シメ</t>
    </rPh>
    <rPh sb="47" eb="51">
      <t>ルイセキケッソン</t>
    </rPh>
    <rPh sb="51" eb="52">
      <t>キン</t>
    </rPh>
    <rPh sb="52" eb="54">
      <t>ヒリツ</t>
    </rPh>
    <rPh sb="56" eb="58">
      <t>ヘイセイ</t>
    </rPh>
    <rPh sb="59" eb="61">
      <t>ネンド</t>
    </rPh>
    <rPh sb="61" eb="63">
      <t>イコウ</t>
    </rPh>
    <rPh sb="63" eb="66">
      <t>ケッソンキン</t>
    </rPh>
    <rPh sb="67" eb="69">
      <t>ケイジョウ</t>
    </rPh>
    <rPh sb="79" eb="83">
      <t>リュウドウヒリツ</t>
    </rPh>
    <rPh sb="85" eb="89">
      <t>ルイジダンタイ</t>
    </rPh>
    <rPh sb="89" eb="92">
      <t>ヘイキンチ</t>
    </rPh>
    <rPh sb="95" eb="96">
      <t>タカ</t>
    </rPh>
    <rPh sb="98" eb="100">
      <t>ジュウブン</t>
    </rPh>
    <rPh sb="104" eb="106">
      <t>ノウリョク</t>
    </rPh>
    <rPh sb="109" eb="111">
      <t>ジョウタイ</t>
    </rPh>
    <rPh sb="117" eb="120">
      <t>キギョウサイ</t>
    </rPh>
    <rPh sb="120" eb="122">
      <t>ザンダカ</t>
    </rPh>
    <rPh sb="122" eb="123">
      <t>タイ</t>
    </rPh>
    <rPh sb="123" eb="125">
      <t>キュウスイ</t>
    </rPh>
    <rPh sb="125" eb="127">
      <t>シュウエキ</t>
    </rPh>
    <rPh sb="127" eb="129">
      <t>ヒリツ</t>
    </rPh>
    <rPh sb="131" eb="135">
      <t>キュウスイシュウエキ</t>
    </rPh>
    <rPh sb="136" eb="138">
      <t>ゲンショウ</t>
    </rPh>
    <rPh sb="138" eb="140">
      <t>ケイコウ</t>
    </rPh>
    <rPh sb="146" eb="148">
      <t>ヒリツ</t>
    </rPh>
    <rPh sb="149" eb="153">
      <t>ルイジダンタイ</t>
    </rPh>
    <rPh sb="153" eb="156">
      <t>ヘイキンチ</t>
    </rPh>
    <rPh sb="157" eb="159">
      <t>ウワマワ</t>
    </rPh>
    <rPh sb="172" eb="176">
      <t>ケイエイセンリャク</t>
    </rPh>
    <rPh sb="180" eb="182">
      <t>ザイセイ</t>
    </rPh>
    <rPh sb="182" eb="184">
      <t>ミトオ</t>
    </rPh>
    <rPh sb="188" eb="190">
      <t>レイワ</t>
    </rPh>
    <rPh sb="191" eb="193">
      <t>ネンド</t>
    </rPh>
    <rPh sb="201" eb="203">
      <t>モクヒョウ</t>
    </rPh>
    <rPh sb="204" eb="206">
      <t>タッセイ</t>
    </rPh>
    <rPh sb="215" eb="217">
      <t>イッソウ</t>
    </rPh>
    <rPh sb="218" eb="222">
      <t>ケイエイドリョク</t>
    </rPh>
    <rPh sb="223" eb="224">
      <t>オコナ</t>
    </rPh>
    <rPh sb="226" eb="228">
      <t>カイゼン</t>
    </rPh>
    <rPh sb="229" eb="230">
      <t>ツト</t>
    </rPh>
    <rPh sb="241" eb="246">
      <t>リョウキンカイシュウリツ</t>
    </rPh>
    <rPh sb="248" eb="252">
      <t>ルイジダンタイ</t>
    </rPh>
    <rPh sb="252" eb="255">
      <t>ヘイキンチ</t>
    </rPh>
    <rPh sb="257" eb="258">
      <t>タカ</t>
    </rPh>
    <rPh sb="264" eb="266">
      <t>ウワマワ</t>
    </rPh>
    <rPh sb="271" eb="273">
      <t>リョウコウ</t>
    </rPh>
    <rPh sb="274" eb="276">
      <t>ジョウタイ</t>
    </rPh>
    <rPh sb="288" eb="290">
      <t>リョウシツ</t>
    </rPh>
    <rPh sb="291" eb="294">
      <t>チカスイ</t>
    </rPh>
    <rPh sb="295" eb="296">
      <t>メグ</t>
    </rPh>
    <rPh sb="302" eb="306">
      <t>ルイジダンタイ</t>
    </rPh>
    <rPh sb="306" eb="309">
      <t>ヘイキンチ</t>
    </rPh>
    <rPh sb="312" eb="313">
      <t>ヒク</t>
    </rPh>
    <rPh sb="314" eb="315">
      <t>オサ</t>
    </rPh>
    <rPh sb="326" eb="331">
      <t>シセツリヨウリツ</t>
    </rPh>
    <rPh sb="333" eb="337">
      <t>ルイジダンタイ</t>
    </rPh>
    <rPh sb="337" eb="340">
      <t>ヘイキンチ</t>
    </rPh>
    <rPh sb="341" eb="342">
      <t>クラ</t>
    </rPh>
    <rPh sb="343" eb="344">
      <t>タカ</t>
    </rPh>
    <rPh sb="350" eb="352">
      <t>シセツ</t>
    </rPh>
    <rPh sb="353" eb="356">
      <t>コウリツテキ</t>
    </rPh>
    <rPh sb="357" eb="359">
      <t>ウンヨウ</t>
    </rPh>
    <rPh sb="369" eb="372">
      <t>ユウシュウリツ</t>
    </rPh>
    <rPh sb="374" eb="381">
      <t>ルイジダンタイヘイキンチ</t>
    </rPh>
    <rPh sb="384" eb="385">
      <t>ヒク</t>
    </rPh>
    <rPh sb="389" eb="391">
      <t>ロウスイ</t>
    </rPh>
    <rPh sb="391" eb="393">
      <t>タイサク</t>
    </rPh>
    <rPh sb="394" eb="396">
      <t>ジッシ</t>
    </rPh>
    <rPh sb="401" eb="404">
      <t>ユウシュウリツ</t>
    </rPh>
    <rPh sb="405" eb="407">
      <t>コウジョウ</t>
    </rPh>
    <rPh sb="408" eb="409">
      <t>ツト</t>
    </rPh>
    <phoneticPr fontId="4"/>
  </si>
  <si>
    <t>　①有形固定資産減価償却率及び②管路経年化率は、老朽管の更新を順次行っており、類似団体と比較すると低い値となっています。近年は微増傾向にありますが、更新費用の平準化や経費縮減といったアセットマネジメントの観点に基づき、改築更新・耐震化などの水道施設の強靭化に向けて事業を実施しています。
　③本市では、導水・送水及び配水本管を基幹管路として位置づけ、その中でも耐震性が低く、老朽化した基幹管路の更新に取り組んでいます。近年の実施状況としては、大口径基幹管路を優先的に更新しているところですが、市街地に位置していることから、工事費が高額となり、管路更新率が伸び悩んでおり、類似団体と比較すると低い値となっています。</t>
    <rPh sb="2" eb="8">
      <t>ユウケイコテイシサン</t>
    </rPh>
    <rPh sb="8" eb="13">
      <t>ゲンカショウキャクリツ</t>
    </rPh>
    <rPh sb="13" eb="14">
      <t>オヨ</t>
    </rPh>
    <rPh sb="16" eb="18">
      <t>カンロ</t>
    </rPh>
    <rPh sb="18" eb="22">
      <t>ケイネンカリツ</t>
    </rPh>
    <rPh sb="24" eb="27">
      <t>ロウキュウカン</t>
    </rPh>
    <rPh sb="28" eb="30">
      <t>コウシン</t>
    </rPh>
    <rPh sb="31" eb="33">
      <t>ジュンジ</t>
    </rPh>
    <rPh sb="33" eb="34">
      <t>オコナ</t>
    </rPh>
    <rPh sb="39" eb="43">
      <t>ルイジダンタイ</t>
    </rPh>
    <rPh sb="44" eb="46">
      <t>ヒカク</t>
    </rPh>
    <rPh sb="49" eb="50">
      <t>ヒク</t>
    </rPh>
    <rPh sb="51" eb="52">
      <t>アタイ</t>
    </rPh>
    <rPh sb="60" eb="62">
      <t>キンネン</t>
    </rPh>
    <rPh sb="63" eb="65">
      <t>ビゾウ</t>
    </rPh>
    <rPh sb="65" eb="67">
      <t>ケイコウ</t>
    </rPh>
    <rPh sb="74" eb="78">
      <t>コウシンヒヨウ</t>
    </rPh>
    <rPh sb="79" eb="82">
      <t>ヘイジュンカ</t>
    </rPh>
    <rPh sb="83" eb="87">
      <t>ケイヒシュクゲン</t>
    </rPh>
    <rPh sb="102" eb="104">
      <t>カンテン</t>
    </rPh>
    <rPh sb="105" eb="106">
      <t>モト</t>
    </rPh>
    <rPh sb="109" eb="113">
      <t>カイチクコウシン</t>
    </rPh>
    <rPh sb="114" eb="117">
      <t>タイシンカ</t>
    </rPh>
    <rPh sb="120" eb="124">
      <t>スイドウシセツ</t>
    </rPh>
    <rPh sb="125" eb="128">
      <t>キョウジンカ</t>
    </rPh>
    <rPh sb="129" eb="130">
      <t>ム</t>
    </rPh>
    <rPh sb="132" eb="134">
      <t>ジギョウ</t>
    </rPh>
    <rPh sb="135" eb="137">
      <t>ジッシ</t>
    </rPh>
    <rPh sb="146" eb="148">
      <t>ホンシ</t>
    </rPh>
    <rPh sb="209" eb="211">
      <t>キンネン</t>
    </rPh>
    <rPh sb="212" eb="214">
      <t>ジッシ</t>
    </rPh>
    <rPh sb="214" eb="216">
      <t>ジョウキョウ</t>
    </rPh>
    <rPh sb="221" eb="224">
      <t>ダイコウケイ</t>
    </rPh>
    <rPh sb="229" eb="232">
      <t>ユウセンテキ</t>
    </rPh>
    <rPh sb="233" eb="235">
      <t>コウシン</t>
    </rPh>
    <rPh sb="246" eb="249">
      <t>シガイチ</t>
    </rPh>
    <rPh sb="250" eb="252">
      <t>イチ</t>
    </rPh>
    <rPh sb="261" eb="264">
      <t>コウジヒ</t>
    </rPh>
    <rPh sb="265" eb="267">
      <t>コウガク</t>
    </rPh>
    <rPh sb="271" eb="276">
      <t>カンロコウシンリツ</t>
    </rPh>
    <rPh sb="277" eb="278">
      <t>ノ</t>
    </rPh>
    <rPh sb="279" eb="280">
      <t>ナヤ</t>
    </rPh>
    <rPh sb="285" eb="289">
      <t>ルイジダンタイ</t>
    </rPh>
    <rPh sb="290" eb="292">
      <t>ヒカク</t>
    </rPh>
    <rPh sb="295" eb="296">
      <t>ヒク</t>
    </rPh>
    <rPh sb="297" eb="298">
      <t>アタイ</t>
    </rPh>
    <phoneticPr fontId="4"/>
  </si>
  <si>
    <t>　経営の健全性及び効率性に係る指標を分析すると、おおむね健全な状態であるといえます。
　しかしながら、今後も人口減少や節水機器の高性能化による料金収入の減少が見込まれ、近年の資材等の高騰への対応経費、老朽化施設の更新や激甚化・頻発化する自然災害への対策経費、更には脱炭素化に向けた取組経費などが見込まれ、経営環境はより一層厳しさを増すことが予想されます。
　そのような中、人口減少社会を見据え、持続可能な経営基盤を確立し、将来にわたって上質なサービスを提供するために、令和2年度から実施している「熊本市上下水道事業経営戦略」に則った事業運営に取り組んでいます。</t>
    <rPh sb="1" eb="3">
      <t>ケイエイ</t>
    </rPh>
    <rPh sb="4" eb="7">
      <t>ケンゼンセイ</t>
    </rPh>
    <rPh sb="7" eb="8">
      <t>オヨ</t>
    </rPh>
    <rPh sb="184" eb="185">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</si>
</sst>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0.67</c:v>
                </c:pt>
                <c:pt idx="2">
                  <c:v>0.8</c:v>
                </c:pt>
                <c:pt idx="3">
                  <c:v>0.12</c:v>
                </c:pt>
                <c:pt idx="4">
                  <c:v>0.41</c:v>
                </c:pt>
              </c:numCache>
            </c:numRef>
          </c:val>
          <c:extLst>
            <c:ext xmlns:c16="http://schemas.microsoft.com/office/drawing/2014/chart" uri="{C3380CC4-5D6E-409C-BE32-E72D297353CC}">
              <c16:uniqueId val="{00000000-9C54-48C5-A3D4-3B0FAEDC67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9C54-48C5-A3D4-3B0FAEDC67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69.41</c:v>
                </c:pt>
                <c:pt idx="1">
                  <c:v>68.650000000000006</c:v>
                </c:pt>
                <c:pt idx="2">
                  <c:v>68.41</c:v>
                </c:pt>
                <c:pt idx="3">
                  <c:v>67.459999999999994</c:v>
                </c:pt>
                <c:pt idx="4">
                  <c:v>67.31</c:v>
                </c:pt>
              </c:numCache>
            </c:numRef>
          </c:val>
          <c:extLst>
            <c:ext xmlns:c16="http://schemas.microsoft.com/office/drawing/2014/chart" uri="{C3380CC4-5D6E-409C-BE32-E72D297353CC}">
              <c16:uniqueId val="{00000000-7206-4A57-B1DF-DB0875018F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7206-4A57-B1DF-DB0875018F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87.71</c:v>
                </c:pt>
                <c:pt idx="1">
                  <c:v>88.02</c:v>
                </c:pt>
                <c:pt idx="2">
                  <c:v>89.64</c:v>
                </c:pt>
                <c:pt idx="3">
                  <c:v>89.39</c:v>
                </c:pt>
                <c:pt idx="4">
                  <c:v>88.38</c:v>
                </c:pt>
              </c:numCache>
            </c:numRef>
          </c:val>
          <c:extLst>
            <c:ext xmlns:c16="http://schemas.microsoft.com/office/drawing/2014/chart" uri="{C3380CC4-5D6E-409C-BE32-E72D297353CC}">
              <c16:uniqueId val="{00000000-DAFC-4F34-8ED6-28BF2BB095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DAFC-4F34-8ED6-28BF2BB095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122.67</c:v>
                </c:pt>
                <c:pt idx="1">
                  <c:v>126.21</c:v>
                </c:pt>
                <c:pt idx="2">
                  <c:v>127.79</c:v>
                </c:pt>
                <c:pt idx="3">
                  <c:v>128</c:v>
                </c:pt>
                <c:pt idx="4">
                  <c:v>122.35</c:v>
                </c:pt>
              </c:numCache>
            </c:numRef>
          </c:val>
          <c:extLst>
            <c:ext xmlns:c16="http://schemas.microsoft.com/office/drawing/2014/chart" uri="{C3380CC4-5D6E-409C-BE32-E72D297353CC}">
              <c16:uniqueId val="{00000000-96C3-4979-B26B-6EDC731D37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96C3-4979-B26B-6EDC731D37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45.78</c:v>
                </c:pt>
                <c:pt idx="1">
                  <c:v>46.96</c:v>
                </c:pt>
                <c:pt idx="2">
                  <c:v>47.37</c:v>
                </c:pt>
                <c:pt idx="3">
                  <c:v>48.42</c:v>
                </c:pt>
                <c:pt idx="4">
                  <c:v>48.99</c:v>
                </c:pt>
              </c:numCache>
            </c:numRef>
          </c:val>
          <c:extLst>
            <c:ext xmlns:c16="http://schemas.microsoft.com/office/drawing/2014/chart" uri="{C3380CC4-5D6E-409C-BE32-E72D297353CC}">
              <c16:uniqueId val="{00000000-AFF8-475F-AE8C-F2061ED1EF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AFF8-475F-AE8C-F2061ED1EF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20.11</c:v>
                </c:pt>
                <c:pt idx="1">
                  <c:v>21.06</c:v>
                </c:pt>
                <c:pt idx="2">
                  <c:v>22.08</c:v>
                </c:pt>
                <c:pt idx="3">
                  <c:v>23.22</c:v>
                </c:pt>
                <c:pt idx="4">
                  <c:v>23.68</c:v>
                </c:pt>
              </c:numCache>
            </c:numRef>
          </c:val>
          <c:extLst>
            <c:ext xmlns:c16="http://schemas.microsoft.com/office/drawing/2014/chart" uri="{C3380CC4-5D6E-409C-BE32-E72D297353CC}">
              <c16:uniqueId val="{00000000-F53F-470B-92AA-8F1DFEC47A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F53F-470B-92AA-8F1DFEC47A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81-4936-AECF-805BF2A52B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81-4936-AECF-805BF2A52B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353.51</c:v>
                </c:pt>
                <c:pt idx="1">
                  <c:v>349.08</c:v>
                </c:pt>
                <c:pt idx="2">
                  <c:v>377.37</c:v>
                </c:pt>
                <c:pt idx="3">
                  <c:v>403.29</c:v>
                </c:pt>
                <c:pt idx="4">
                  <c:v>258.95</c:v>
                </c:pt>
              </c:numCache>
            </c:numRef>
          </c:val>
          <c:extLst>
            <c:ext xmlns:c16="http://schemas.microsoft.com/office/drawing/2014/chart" uri="{C3380CC4-5D6E-409C-BE32-E72D297353CC}">
              <c16:uniqueId val="{00000000-E8CE-4AAC-B715-805BB9ACE8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E8CE-4AAC-B715-805BB9ACE8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287.62</c:v>
                </c:pt>
                <c:pt idx="1">
                  <c:v>285.89999999999998</c:v>
                </c:pt>
                <c:pt idx="2">
                  <c:v>280.89</c:v>
                </c:pt>
                <c:pt idx="3">
                  <c:v>275.10000000000002</c:v>
                </c:pt>
                <c:pt idx="4">
                  <c:v>269.39999999999998</c:v>
                </c:pt>
              </c:numCache>
            </c:numRef>
          </c:val>
          <c:extLst>
            <c:ext xmlns:c16="http://schemas.microsoft.com/office/drawing/2014/chart" uri="{C3380CC4-5D6E-409C-BE32-E72D297353CC}">
              <c16:uniqueId val="{00000000-F71F-4994-A2DB-2DCC235D75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F71F-4994-A2DB-2DCC235D75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119.15</c:v>
                </c:pt>
                <c:pt idx="1">
                  <c:v>122.14</c:v>
                </c:pt>
                <c:pt idx="2">
                  <c:v>124.77</c:v>
                </c:pt>
                <c:pt idx="3">
                  <c:v>123.8</c:v>
                </c:pt>
                <c:pt idx="4">
                  <c:v>118.47</c:v>
                </c:pt>
              </c:numCache>
            </c:numRef>
          </c:val>
          <c:extLst>
            <c:ext xmlns:c16="http://schemas.microsoft.com/office/drawing/2014/chart" uri="{C3380CC4-5D6E-409C-BE32-E72D297353CC}">
              <c16:uniqueId val="{00000000-99FF-48BC-87CE-4FD842A2E8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99FF-48BC-87CE-4FD842A2E8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138.82</c:v>
                </c:pt>
                <c:pt idx="1">
                  <c:v>135.27000000000001</c:v>
                </c:pt>
                <c:pt idx="2">
                  <c:v>129.71</c:v>
                </c:pt>
                <c:pt idx="3">
                  <c:v>131.1</c:v>
                </c:pt>
                <c:pt idx="4">
                  <c:v>137.79</c:v>
                </c:pt>
              </c:numCache>
            </c:numRef>
          </c:val>
          <c:extLst>
            <c:ext xmlns:c16="http://schemas.microsoft.com/office/drawing/2014/chart" uri="{C3380CC4-5D6E-409C-BE32-E72D297353CC}">
              <c16:uniqueId val="{00000000-1402-4577-BAF5-D4B0C704D8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1402-4577-BAF5-D4B0C704D8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7"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熊本県　熊本市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政令市等</v>
      </c>
      <c r="X8" s="78"/>
      <c r="Y8" s="78"/>
      <c r="Z8" s="78"/>
      <c r="AA8" s="78"/>
      <c r="AB8" s="78"/>
      <c r="AC8" s="78"/>
      <c r="AD8" s="78" t="str">
        <f>データ!$M$6</f>
        <v>自治体職員</v>
      </c>
      <c r="AE8" s="78"/>
      <c r="AF8" s="78"/>
      <c r="AG8" s="78"/>
      <c r="AH8" s="78"/>
      <c r="AI8" s="78"/>
      <c r="AJ8" s="78"/>
      <c r="AK8" s="2"/>
      <c r="AL8" s="69">
        <f>データ!$R$6</f>
        <v>731476</v>
      </c>
      <c r="AM8" s="69"/>
      <c r="AN8" s="69"/>
      <c r="AO8" s="69"/>
      <c r="AP8" s="69"/>
      <c r="AQ8" s="69"/>
      <c r="AR8" s="69"/>
      <c r="AS8" s="69"/>
      <c r="AT8" s="37">
        <f>データ!$S$6</f>
        <v>390.32</v>
      </c>
      <c r="AU8" s="38"/>
      <c r="AV8" s="38"/>
      <c r="AW8" s="38"/>
      <c r="AX8" s="38"/>
      <c r="AY8" s="38"/>
      <c r="AZ8" s="38"/>
      <c r="BA8" s="38"/>
      <c r="BB8" s="58">
        <f>データ!$T$6</f>
        <v>1874.04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74.45</v>
      </c>
      <c r="J10" s="38"/>
      <c r="K10" s="38"/>
      <c r="L10" s="38"/>
      <c r="M10" s="38"/>
      <c r="N10" s="38"/>
      <c r="O10" s="68"/>
      <c r="P10" s="58">
        <f>データ!$P$6</f>
        <v>96.9</v>
      </c>
      <c r="Q10" s="58"/>
      <c r="R10" s="58"/>
      <c r="S10" s="58"/>
      <c r="T10" s="58"/>
      <c r="U10" s="58"/>
      <c r="V10" s="58"/>
      <c r="W10" s="69">
        <f>データ!$Q$6</f>
        <v>2640</v>
      </c>
      <c r="X10" s="69"/>
      <c r="Y10" s="69"/>
      <c r="Z10" s="69"/>
      <c r="AA10" s="69"/>
      <c r="AB10" s="69"/>
      <c r="AC10" s="69"/>
      <c r="AD10" s="2"/>
      <c r="AE10" s="2"/>
      <c r="AF10" s="2"/>
      <c r="AG10" s="2"/>
      <c r="AH10" s="2"/>
      <c r="AI10" s="2"/>
      <c r="AJ10" s="2"/>
      <c r="AK10" s="2"/>
      <c r="AL10" s="69">
        <f>データ!$U$6</f>
        <v>707302</v>
      </c>
      <c r="AM10" s="69"/>
      <c r="AN10" s="69"/>
      <c r="AO10" s="69"/>
      <c r="AP10" s="69"/>
      <c r="AQ10" s="69"/>
      <c r="AR10" s="69"/>
      <c r="AS10" s="69"/>
      <c r="AT10" s="37">
        <f>データ!$V$6</f>
        <v>324.16000000000003</v>
      </c>
      <c r="AU10" s="38"/>
      <c r="AV10" s="38"/>
      <c r="AW10" s="38"/>
      <c r="AX10" s="38"/>
      <c r="AY10" s="38"/>
      <c r="AZ10" s="38"/>
      <c r="BA10" s="38"/>
      <c r="BB10" s="58">
        <f>データ!$W$6</f>
        <v>2181.9499999999998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2"/>
      <c r="BN47" s="42"/>
      <c r="BO47" s="42"/>
      <c r="BP47" s="42"/>
      <c r="BQ47" s="42"/>
      <c r="BR47" s="42"/>
      <c r="BS47" s="42"/>
      <c r="BT47" s="42"/>
      <c r="BU47" s="42"/>
      <c r="BV47" s="42"/>
      <c r="BW47" s="42"/>
      <c r="BX47" s="42"/>
      <c r="BY47" s="42"/>
      <c r="BZ47" s="4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4"/>
      <c r="BM48" s="42"/>
      <c r="BN48" s="42"/>
      <c r="BO48" s="42"/>
      <c r="BP48" s="42"/>
      <c r="BQ48" s="42"/>
      <c r="BR48" s="42"/>
      <c r="BS48" s="42"/>
      <c r="BT48" s="42"/>
      <c r="BU48" s="42"/>
      <c r="BV48" s="42"/>
      <c r="BW48" s="42"/>
      <c r="BX48" s="42"/>
      <c r="BY48" s="42"/>
      <c r="BZ48" s="4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4"/>
      <c r="BM49" s="42"/>
      <c r="BN49" s="42"/>
      <c r="BO49" s="42"/>
      <c r="BP49" s="42"/>
      <c r="BQ49" s="42"/>
      <c r="BR49" s="42"/>
      <c r="BS49" s="42"/>
      <c r="BT49" s="42"/>
      <c r="BU49" s="42"/>
      <c r="BV49" s="42"/>
      <c r="BW49" s="42"/>
      <c r="BX49" s="42"/>
      <c r="BY49" s="42"/>
      <c r="BZ49" s="4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4"/>
      <c r="BM50" s="42"/>
      <c r="BN50" s="42"/>
      <c r="BO50" s="42"/>
      <c r="BP50" s="42"/>
      <c r="BQ50" s="42"/>
      <c r="BR50" s="42"/>
      <c r="BS50" s="42"/>
      <c r="BT50" s="42"/>
      <c r="BU50" s="42"/>
      <c r="BV50" s="42"/>
      <c r="BW50" s="42"/>
      <c r="BX50" s="42"/>
      <c r="BY50" s="42"/>
      <c r="BZ50" s="4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4"/>
      <c r="BM51" s="42"/>
      <c r="BN51" s="42"/>
      <c r="BO51" s="42"/>
      <c r="BP51" s="42"/>
      <c r="BQ51" s="42"/>
      <c r="BR51" s="42"/>
      <c r="BS51" s="42"/>
      <c r="BT51" s="42"/>
      <c r="BU51" s="42"/>
      <c r="BV51" s="42"/>
      <c r="BW51" s="42"/>
      <c r="BX51" s="42"/>
      <c r="BY51" s="42"/>
      <c r="BZ51" s="4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4"/>
      <c r="BM52" s="42"/>
      <c r="BN52" s="42"/>
      <c r="BO52" s="42"/>
      <c r="BP52" s="42"/>
      <c r="BQ52" s="42"/>
      <c r="BR52" s="42"/>
      <c r="BS52" s="42"/>
      <c r="BT52" s="42"/>
      <c r="BU52" s="42"/>
      <c r="BV52" s="42"/>
      <c r="BW52" s="42"/>
      <c r="BX52" s="42"/>
      <c r="BY52" s="42"/>
      <c r="BZ52" s="4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4"/>
      <c r="BM53" s="42"/>
      <c r="BN53" s="42"/>
      <c r="BO53" s="42"/>
      <c r="BP53" s="42"/>
      <c r="BQ53" s="42"/>
      <c r="BR53" s="42"/>
      <c r="BS53" s="42"/>
      <c r="BT53" s="42"/>
      <c r="BU53" s="42"/>
      <c r="BV53" s="42"/>
      <c r="BW53" s="42"/>
      <c r="BX53" s="42"/>
      <c r="BY53" s="42"/>
      <c r="BZ53" s="4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4"/>
      <c r="BM54" s="42"/>
      <c r="BN54" s="42"/>
      <c r="BO54" s="42"/>
      <c r="BP54" s="42"/>
      <c r="BQ54" s="42"/>
      <c r="BR54" s="42"/>
      <c r="BS54" s="42"/>
      <c r="BT54" s="42"/>
      <c r="BU54" s="42"/>
      <c r="BV54" s="42"/>
      <c r="BW54" s="42"/>
      <c r="BX54" s="42"/>
      <c r="BY54" s="42"/>
      <c r="BZ54" s="4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4"/>
      <c r="BM55" s="42"/>
      <c r="BN55" s="42"/>
      <c r="BO55" s="42"/>
      <c r="BP55" s="42"/>
      <c r="BQ55" s="42"/>
      <c r="BR55" s="42"/>
      <c r="BS55" s="42"/>
      <c r="BT55" s="42"/>
      <c r="BU55" s="42"/>
      <c r="BV55" s="42"/>
      <c r="BW55" s="42"/>
      <c r="BX55" s="42"/>
      <c r="BY55" s="42"/>
      <c r="BZ55" s="4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4"/>
      <c r="BM56" s="42"/>
      <c r="BN56" s="42"/>
      <c r="BO56" s="42"/>
      <c r="BP56" s="42"/>
      <c r="BQ56" s="42"/>
      <c r="BR56" s="42"/>
      <c r="BS56" s="42"/>
      <c r="BT56" s="42"/>
      <c r="BU56" s="42"/>
      <c r="BV56" s="42"/>
      <c r="BW56" s="42"/>
      <c r="BX56" s="42"/>
      <c r="BY56" s="42"/>
      <c r="BZ56" s="4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4"/>
      <c r="BM57" s="42"/>
      <c r="BN57" s="42"/>
      <c r="BO57" s="42"/>
      <c r="BP57" s="42"/>
      <c r="BQ57" s="42"/>
      <c r="BR57" s="42"/>
      <c r="BS57" s="42"/>
      <c r="BT57" s="42"/>
      <c r="BU57" s="42"/>
      <c r="BV57" s="42"/>
      <c r="BW57" s="42"/>
      <c r="BX57" s="42"/>
      <c r="BY57" s="42"/>
      <c r="BZ57" s="4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4"/>
      <c r="BM58" s="42"/>
      <c r="BN58" s="42"/>
      <c r="BO58" s="42"/>
      <c r="BP58" s="42"/>
      <c r="BQ58" s="42"/>
      <c r="BR58" s="42"/>
      <c r="BS58" s="42"/>
      <c r="BT58" s="42"/>
      <c r="BU58" s="42"/>
      <c r="BV58" s="42"/>
      <c r="BW58" s="42"/>
      <c r="BX58" s="42"/>
      <c r="BY58" s="42"/>
      <c r="BZ58" s="4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4"/>
      <c r="BM59" s="42"/>
      <c r="BN59" s="42"/>
      <c r="BO59" s="42"/>
      <c r="BP59" s="42"/>
      <c r="BQ59" s="42"/>
      <c r="BR59" s="42"/>
      <c r="BS59" s="42"/>
      <c r="BT59" s="42"/>
      <c r="BU59" s="42"/>
      <c r="BV59" s="42"/>
      <c r="BW59" s="42"/>
      <c r="BX59" s="42"/>
      <c r="BY59" s="42"/>
      <c r="BZ59" s="43"/>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4"/>
      <c r="BM60" s="42"/>
      <c r="BN60" s="42"/>
      <c r="BO60" s="42"/>
      <c r="BP60" s="42"/>
      <c r="BQ60" s="42"/>
      <c r="BR60" s="42"/>
      <c r="BS60" s="42"/>
      <c r="BT60" s="42"/>
      <c r="BU60" s="42"/>
      <c r="BV60" s="42"/>
      <c r="BW60" s="42"/>
      <c r="BX60" s="42"/>
      <c r="BY60" s="42"/>
      <c r="BZ60" s="43"/>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4"/>
      <c r="BM61" s="42"/>
      <c r="BN61" s="42"/>
      <c r="BO61" s="42"/>
      <c r="BP61" s="42"/>
      <c r="BQ61" s="42"/>
      <c r="BR61" s="42"/>
      <c r="BS61" s="42"/>
      <c r="BT61" s="42"/>
      <c r="BU61" s="42"/>
      <c r="BV61" s="42"/>
      <c r="BW61" s="42"/>
      <c r="BX61" s="42"/>
      <c r="BY61" s="42"/>
      <c r="BZ61" s="4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4"/>
      <c r="BM62" s="42"/>
      <c r="BN62" s="42"/>
      <c r="BO62" s="42"/>
      <c r="BP62" s="42"/>
      <c r="BQ62" s="42"/>
      <c r="BR62" s="42"/>
      <c r="BS62" s="42"/>
      <c r="BT62" s="42"/>
      <c r="BU62" s="42"/>
      <c r="BV62" s="42"/>
      <c r="BW62" s="42"/>
      <c r="BX62" s="42"/>
      <c r="BY62" s="42"/>
      <c r="BZ62" s="4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4"/>
      <c r="BM63" s="42"/>
      <c r="BN63" s="42"/>
      <c r="BO63" s="42"/>
      <c r="BP63" s="42"/>
      <c r="BQ63" s="42"/>
      <c r="BR63" s="42"/>
      <c r="BS63" s="42"/>
      <c r="BT63" s="42"/>
      <c r="BU63" s="42"/>
      <c r="BV63" s="42"/>
      <c r="BW63" s="42"/>
      <c r="BX63" s="42"/>
      <c r="BY63" s="42"/>
      <c r="BZ63" s="4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2"/>
      <c r="BN66" s="42"/>
      <c r="BO66" s="42"/>
      <c r="BP66" s="42"/>
      <c r="BQ66" s="42"/>
      <c r="BR66" s="42"/>
      <c r="BS66" s="42"/>
      <c r="BT66" s="42"/>
      <c r="BU66" s="42"/>
      <c r="BV66" s="42"/>
      <c r="BW66" s="42"/>
      <c r="BX66" s="42"/>
      <c r="BY66" s="42"/>
      <c r="BZ66" s="4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2"/>
      <c r="BN67" s="42"/>
      <c r="BO67" s="42"/>
      <c r="BP67" s="42"/>
      <c r="BQ67" s="42"/>
      <c r="BR67" s="42"/>
      <c r="BS67" s="42"/>
      <c r="BT67" s="42"/>
      <c r="BU67" s="42"/>
      <c r="BV67" s="42"/>
      <c r="BW67" s="42"/>
      <c r="BX67" s="42"/>
      <c r="BY67" s="42"/>
      <c r="BZ67" s="4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2"/>
      <c r="BN68" s="42"/>
      <c r="BO68" s="42"/>
      <c r="BP68" s="42"/>
      <c r="BQ68" s="42"/>
      <c r="BR68" s="42"/>
      <c r="BS68" s="42"/>
      <c r="BT68" s="42"/>
      <c r="BU68" s="42"/>
      <c r="BV68" s="42"/>
      <c r="BW68" s="42"/>
      <c r="BX68" s="42"/>
      <c r="BY68" s="42"/>
      <c r="BZ68" s="4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2"/>
      <c r="BN69" s="42"/>
      <c r="BO69" s="42"/>
      <c r="BP69" s="42"/>
      <c r="BQ69" s="42"/>
      <c r="BR69" s="42"/>
      <c r="BS69" s="42"/>
      <c r="BT69" s="42"/>
      <c r="BU69" s="42"/>
      <c r="BV69" s="42"/>
      <c r="BW69" s="42"/>
      <c r="BX69" s="42"/>
      <c r="BY69" s="42"/>
      <c r="BZ69" s="4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2"/>
      <c r="BN70" s="42"/>
      <c r="BO70" s="42"/>
      <c r="BP70" s="42"/>
      <c r="BQ70" s="42"/>
      <c r="BR70" s="42"/>
      <c r="BS70" s="42"/>
      <c r="BT70" s="42"/>
      <c r="BU70" s="42"/>
      <c r="BV70" s="42"/>
      <c r="BW70" s="42"/>
      <c r="BX70" s="42"/>
      <c r="BY70" s="42"/>
      <c r="BZ70" s="4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2"/>
      <c r="BN71" s="42"/>
      <c r="BO71" s="42"/>
      <c r="BP71" s="42"/>
      <c r="BQ71" s="42"/>
      <c r="BR71" s="42"/>
      <c r="BS71" s="42"/>
      <c r="BT71" s="42"/>
      <c r="BU71" s="42"/>
      <c r="BV71" s="42"/>
      <c r="BW71" s="42"/>
      <c r="BX71" s="42"/>
      <c r="BY71" s="42"/>
      <c r="BZ71" s="4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2"/>
      <c r="BN72" s="42"/>
      <c r="BO72" s="42"/>
      <c r="BP72" s="42"/>
      <c r="BQ72" s="42"/>
      <c r="BR72" s="42"/>
      <c r="BS72" s="42"/>
      <c r="BT72" s="42"/>
      <c r="BU72" s="42"/>
      <c r="BV72" s="42"/>
      <c r="BW72" s="42"/>
      <c r="BX72" s="42"/>
      <c r="BY72" s="42"/>
      <c r="BZ72" s="4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2"/>
      <c r="BN73" s="42"/>
      <c r="BO73" s="42"/>
      <c r="BP73" s="42"/>
      <c r="BQ73" s="42"/>
      <c r="BR73" s="42"/>
      <c r="BS73" s="42"/>
      <c r="BT73" s="42"/>
      <c r="BU73" s="42"/>
      <c r="BV73" s="42"/>
      <c r="BW73" s="42"/>
      <c r="BX73" s="42"/>
      <c r="BY73" s="42"/>
      <c r="BZ73" s="4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2"/>
      <c r="BN74" s="42"/>
      <c r="BO74" s="42"/>
      <c r="BP74" s="42"/>
      <c r="BQ74" s="42"/>
      <c r="BR74" s="42"/>
      <c r="BS74" s="42"/>
      <c r="BT74" s="42"/>
      <c r="BU74" s="42"/>
      <c r="BV74" s="42"/>
      <c r="BW74" s="42"/>
      <c r="BX74" s="42"/>
      <c r="BY74" s="42"/>
      <c r="BZ74" s="4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2"/>
      <c r="BN75" s="42"/>
      <c r="BO75" s="42"/>
      <c r="BP75" s="42"/>
      <c r="BQ75" s="42"/>
      <c r="BR75" s="42"/>
      <c r="BS75" s="42"/>
      <c r="BT75" s="42"/>
      <c r="BU75" s="42"/>
      <c r="BV75" s="42"/>
      <c r="BW75" s="42"/>
      <c r="BX75" s="42"/>
      <c r="BY75" s="42"/>
      <c r="BZ75" s="4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2"/>
      <c r="BN76" s="42"/>
      <c r="BO76" s="42"/>
      <c r="BP76" s="42"/>
      <c r="BQ76" s="42"/>
      <c r="BR76" s="42"/>
      <c r="BS76" s="42"/>
      <c r="BT76" s="42"/>
      <c r="BU76" s="42"/>
      <c r="BV76" s="42"/>
      <c r="BW76" s="42"/>
      <c r="BX76" s="42"/>
      <c r="BY76" s="42"/>
      <c r="BZ76" s="4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2"/>
      <c r="BN77" s="42"/>
      <c r="BO77" s="42"/>
      <c r="BP77" s="42"/>
      <c r="BQ77" s="42"/>
      <c r="BR77" s="42"/>
      <c r="BS77" s="42"/>
      <c r="BT77" s="42"/>
      <c r="BU77" s="42"/>
      <c r="BV77" s="42"/>
      <c r="BW77" s="42"/>
      <c r="BX77" s="42"/>
      <c r="BY77" s="42"/>
      <c r="BZ77" s="4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2"/>
      <c r="BN78" s="42"/>
      <c r="BO78" s="42"/>
      <c r="BP78" s="42"/>
      <c r="BQ78" s="42"/>
      <c r="BR78" s="42"/>
      <c r="BS78" s="42"/>
      <c r="BT78" s="42"/>
      <c r="BU78" s="42"/>
      <c r="BV78" s="42"/>
      <c r="BW78" s="42"/>
      <c r="BX78" s="42"/>
      <c r="BY78" s="42"/>
      <c r="BZ78" s="4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2"/>
      <c r="BN79" s="42"/>
      <c r="BO79" s="42"/>
      <c r="BP79" s="42"/>
      <c r="BQ79" s="42"/>
      <c r="BR79" s="42"/>
      <c r="BS79" s="42"/>
      <c r="BT79" s="42"/>
      <c r="BU79" s="42"/>
      <c r="BV79" s="42"/>
      <c r="BW79" s="42"/>
      <c r="BX79" s="42"/>
      <c r="BY79" s="42"/>
      <c r="BZ79" s="4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2"/>
      <c r="BN80" s="42"/>
      <c r="BO80" s="42"/>
      <c r="BP80" s="42"/>
      <c r="BQ80" s="42"/>
      <c r="BR80" s="42"/>
      <c r="BS80" s="42"/>
      <c r="BT80" s="42"/>
      <c r="BU80" s="42"/>
      <c r="BV80" s="42"/>
      <c r="BW80" s="42"/>
      <c r="BX80" s="42"/>
      <c r="BY80" s="42"/>
      <c r="BZ80" s="4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2"/>
      <c r="BN81" s="42"/>
      <c r="BO81" s="42"/>
      <c r="BP81" s="42"/>
      <c r="BQ81" s="42"/>
      <c r="BR81" s="42"/>
      <c r="BS81" s="42"/>
      <c r="BT81" s="42"/>
      <c r="BU81" s="42"/>
      <c r="BV81" s="42"/>
      <c r="BW81" s="42"/>
      <c r="BX81" s="42"/>
      <c r="BY81" s="42"/>
      <c r="BZ81" s="4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hAipwprq7C0WEUhclb8tpK0xBs2Hk3K80z3MDyBZL4DH38BG/sV3XBT2ayaUuLnOSpJLIGIV+Qc/TWe35QAsw==" saltValue="xdzL7xo4ObfonlMYXP5m9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431001</v>
      </c>
      <c r="D6" s="20">
        <f t="shared" si="3"/>
        <v>46</v>
      </c>
      <c r="E6" s="20">
        <f t="shared" si="3"/>
        <v>1</v>
      </c>
      <c r="F6" s="20">
        <f t="shared" si="3"/>
        <v>0</v>
      </c>
      <c r="G6" s="20">
        <f t="shared" si="3"/>
        <v>1</v>
      </c>
      <c r="H6" s="20" t="str">
        <f t="shared" si="3"/>
        <v>熊本県　熊本市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74.45</v>
      </c>
      <c r="P6" s="21">
        <f t="shared" si="3"/>
        <v>96.9</v>
      </c>
      <c r="Q6" s="21">
        <f t="shared" si="3"/>
        <v>2640</v>
      </c>
      <c r="R6" s="21">
        <f t="shared" si="3"/>
        <v>731476</v>
      </c>
      <c r="S6" s="21">
        <f t="shared" si="3"/>
        <v>390.32</v>
      </c>
      <c r="T6" s="21">
        <f t="shared" si="3"/>
        <v>1874.04</v>
      </c>
      <c r="U6" s="21">
        <f t="shared" si="3"/>
        <v>707302</v>
      </c>
      <c r="V6" s="21">
        <f t="shared" si="3"/>
        <v>324.16000000000003</v>
      </c>
      <c r="W6" s="21">
        <f t="shared" si="3"/>
        <v>2181.9499999999998</v>
      </c>
      <c r="X6" s="22">
        <f>IF(X7="",NA(),X7)</f>
        <v>122.67</v>
      </c>
      <c r="Y6" s="22">
        <f t="shared" ref="Y6:AG6" si="4">IF(Y7="",NA(),Y7)</f>
        <v>126.21</v>
      </c>
      <c r="Z6" s="22">
        <f t="shared" si="4"/>
        <v>127.79</v>
      </c>
      <c r="AA6" s="22">
        <f t="shared" si="4"/>
        <v>128</v>
      </c>
      <c r="AB6" s="22">
        <f t="shared" si="4"/>
        <v>122.35</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353.51</v>
      </c>
      <c r="AU6" s="22">
        <f t="shared" ref="AU6:BC6" si="6">IF(AU7="",NA(),AU7)</f>
        <v>349.08</v>
      </c>
      <c r="AV6" s="22">
        <f t="shared" si="6"/>
        <v>377.37</v>
      </c>
      <c r="AW6" s="22">
        <f t="shared" si="6"/>
        <v>403.29</v>
      </c>
      <c r="AX6" s="22">
        <f t="shared" si="6"/>
        <v>258.95</v>
      </c>
      <c r="AY6" s="22">
        <f t="shared" si="6"/>
        <v>166.51</v>
      </c>
      <c r="AZ6" s="22">
        <f t="shared" si="6"/>
        <v>172.47</v>
      </c>
      <c r="BA6" s="22">
        <f t="shared" si="6"/>
        <v>170.76</v>
      </c>
      <c r="BB6" s="22">
        <f t="shared" si="6"/>
        <v>169.11</v>
      </c>
      <c r="BC6" s="22">
        <f t="shared" si="6"/>
        <v>157.01</v>
      </c>
      <c r="BD6" s="21" t="str">
        <f>IF(BD7="","",IF(BD7="-","【-】","【"&amp;SUBSTITUTE(TEXT(BD7,"#,##0.00"),"-","△")&amp;"】"))</f>
        <v>【252.29】</v>
      </c>
      <c r="BE6" s="22">
        <f>IF(BE7="",NA(),BE7)</f>
        <v>287.62</v>
      </c>
      <c r="BF6" s="22">
        <f t="shared" ref="BF6:BN6" si="7">IF(BF7="",NA(),BF7)</f>
        <v>285.89999999999998</v>
      </c>
      <c r="BG6" s="22">
        <f t="shared" si="7"/>
        <v>280.89</v>
      </c>
      <c r="BH6" s="22">
        <f t="shared" si="7"/>
        <v>275.10000000000002</v>
      </c>
      <c r="BI6" s="22">
        <f t="shared" si="7"/>
        <v>269.39999999999998</v>
      </c>
      <c r="BJ6" s="22">
        <f t="shared" si="7"/>
        <v>198.51</v>
      </c>
      <c r="BK6" s="22">
        <f t="shared" si="7"/>
        <v>193.57</v>
      </c>
      <c r="BL6" s="22">
        <f t="shared" si="7"/>
        <v>200.12</v>
      </c>
      <c r="BM6" s="22">
        <f t="shared" si="7"/>
        <v>194.42</v>
      </c>
      <c r="BN6" s="22">
        <f t="shared" si="7"/>
        <v>195.5</v>
      </c>
      <c r="BO6" s="21" t="str">
        <f>IF(BO7="","",IF(BO7="-","【-】","【"&amp;SUBSTITUTE(TEXT(BO7,"#,##0.00"),"-","△")&amp;"】"))</f>
        <v>【268.07】</v>
      </c>
      <c r="BP6" s="22">
        <f>IF(BP7="",NA(),BP7)</f>
        <v>119.15</v>
      </c>
      <c r="BQ6" s="22">
        <f t="shared" ref="BQ6:BY6" si="8">IF(BQ7="",NA(),BQ7)</f>
        <v>122.14</v>
      </c>
      <c r="BR6" s="22">
        <f t="shared" si="8"/>
        <v>124.77</v>
      </c>
      <c r="BS6" s="22">
        <f t="shared" si="8"/>
        <v>123.8</v>
      </c>
      <c r="BT6" s="22">
        <f t="shared" si="8"/>
        <v>118.47</v>
      </c>
      <c r="BU6" s="22">
        <f t="shared" si="8"/>
        <v>103.28</v>
      </c>
      <c r="BV6" s="22">
        <f t="shared" si="8"/>
        <v>102.26</v>
      </c>
      <c r="BW6" s="22">
        <f t="shared" si="8"/>
        <v>98.26</v>
      </c>
      <c r="BX6" s="22">
        <f t="shared" si="8"/>
        <v>100.4</v>
      </c>
      <c r="BY6" s="22">
        <f t="shared" si="8"/>
        <v>96.51</v>
      </c>
      <c r="BZ6" s="21" t="str">
        <f>IF(BZ7="","",IF(BZ7="-","【-】","【"&amp;SUBSTITUTE(TEXT(BZ7,"#,##0.00"),"-","△")&amp;"】"))</f>
        <v>【97.47】</v>
      </c>
      <c r="CA6" s="22">
        <f>IF(CA7="",NA(),CA7)</f>
        <v>138.82</v>
      </c>
      <c r="CB6" s="22">
        <f t="shared" ref="CB6:CJ6" si="9">IF(CB7="",NA(),CB7)</f>
        <v>135.27000000000001</v>
      </c>
      <c r="CC6" s="22">
        <f t="shared" si="9"/>
        <v>129.71</v>
      </c>
      <c r="CD6" s="22">
        <f t="shared" si="9"/>
        <v>131.1</v>
      </c>
      <c r="CE6" s="22">
        <f t="shared" si="9"/>
        <v>137.79</v>
      </c>
      <c r="CF6" s="22">
        <f t="shared" si="9"/>
        <v>173.11</v>
      </c>
      <c r="CG6" s="22">
        <f t="shared" si="9"/>
        <v>174.34</v>
      </c>
      <c r="CH6" s="22">
        <f t="shared" si="9"/>
        <v>172.33</v>
      </c>
      <c r="CI6" s="22">
        <f t="shared" si="9"/>
        <v>172.8</v>
      </c>
      <c r="CJ6" s="22">
        <f t="shared" si="9"/>
        <v>180.94</v>
      </c>
      <c r="CK6" s="21" t="str">
        <f>IF(CK7="","",IF(CK7="-","【-】","【"&amp;SUBSTITUTE(TEXT(CK7,"#,##0.00"),"-","△")&amp;"】"))</f>
        <v>【174.75】</v>
      </c>
      <c r="CL6" s="22">
        <f>IF(CL7="",NA(),CL7)</f>
        <v>69.41</v>
      </c>
      <c r="CM6" s="22">
        <f t="shared" ref="CM6:CU6" si="10">IF(CM7="",NA(),CM7)</f>
        <v>68.650000000000006</v>
      </c>
      <c r="CN6" s="22">
        <f t="shared" si="10"/>
        <v>68.41</v>
      </c>
      <c r="CO6" s="22">
        <f t="shared" si="10"/>
        <v>67.459999999999994</v>
      </c>
      <c r="CP6" s="22">
        <f t="shared" si="10"/>
        <v>67.31</v>
      </c>
      <c r="CQ6" s="22">
        <f t="shared" si="10"/>
        <v>59.32</v>
      </c>
      <c r="CR6" s="22">
        <f t="shared" si="10"/>
        <v>59.12</v>
      </c>
      <c r="CS6" s="22">
        <f t="shared" si="10"/>
        <v>59.37</v>
      </c>
      <c r="CT6" s="22">
        <f t="shared" si="10"/>
        <v>58.84</v>
      </c>
      <c r="CU6" s="22">
        <f t="shared" si="10"/>
        <v>58.91</v>
      </c>
      <c r="CV6" s="21" t="str">
        <f>IF(CV7="","",IF(CV7="-","【-】","【"&amp;SUBSTITUTE(TEXT(CV7,"#,##0.00"),"-","△")&amp;"】"))</f>
        <v>【59.97】</v>
      </c>
      <c r="CW6" s="22">
        <f>IF(CW7="",NA(),CW7)</f>
        <v>87.71</v>
      </c>
      <c r="CX6" s="22">
        <f t="shared" ref="CX6:DF6" si="11">IF(CX7="",NA(),CX7)</f>
        <v>88.02</v>
      </c>
      <c r="CY6" s="22">
        <f t="shared" si="11"/>
        <v>89.64</v>
      </c>
      <c r="CZ6" s="22">
        <f t="shared" si="11"/>
        <v>89.39</v>
      </c>
      <c r="DA6" s="22">
        <f t="shared" si="11"/>
        <v>88.38</v>
      </c>
      <c r="DB6" s="22">
        <f t="shared" si="11"/>
        <v>93.74</v>
      </c>
      <c r="DC6" s="22">
        <f t="shared" si="11"/>
        <v>93.64</v>
      </c>
      <c r="DD6" s="22">
        <f t="shared" si="11"/>
        <v>93.68</v>
      </c>
      <c r="DE6" s="22">
        <f t="shared" si="11"/>
        <v>94.13</v>
      </c>
      <c r="DF6" s="22">
        <f t="shared" si="11"/>
        <v>93.84</v>
      </c>
      <c r="DG6" s="21" t="str">
        <f>IF(DG7="","",IF(DG7="-","【-】","【"&amp;SUBSTITUTE(TEXT(DG7,"#,##0.00"),"-","△")&amp;"】"))</f>
        <v>【89.76】</v>
      </c>
      <c r="DH6" s="22">
        <f>IF(DH7="",NA(),DH7)</f>
        <v>45.78</v>
      </c>
      <c r="DI6" s="22">
        <f t="shared" ref="DI6:DQ6" si="12">IF(DI7="",NA(),DI7)</f>
        <v>46.96</v>
      </c>
      <c r="DJ6" s="22">
        <f t="shared" si="12"/>
        <v>47.37</v>
      </c>
      <c r="DK6" s="22">
        <f t="shared" si="12"/>
        <v>48.42</v>
      </c>
      <c r="DL6" s="22">
        <f t="shared" si="12"/>
        <v>48.99</v>
      </c>
      <c r="DM6" s="22">
        <f t="shared" si="12"/>
        <v>49.23</v>
      </c>
      <c r="DN6" s="22">
        <f t="shared" si="12"/>
        <v>49.78</v>
      </c>
      <c r="DO6" s="22">
        <f t="shared" si="12"/>
        <v>50.32</v>
      </c>
      <c r="DP6" s="22">
        <f t="shared" si="12"/>
        <v>50.93</v>
      </c>
      <c r="DQ6" s="22">
        <f t="shared" si="12"/>
        <v>51.24</v>
      </c>
      <c r="DR6" s="21" t="str">
        <f>IF(DR7="","",IF(DR7="-","【-】","【"&amp;SUBSTITUTE(TEXT(DR7,"#,##0.00"),"-","△")&amp;"】"))</f>
        <v>【51.51】</v>
      </c>
      <c r="DS6" s="22">
        <f>IF(DS7="",NA(),DS7)</f>
        <v>20.11</v>
      </c>
      <c r="DT6" s="22">
        <f t="shared" ref="DT6:EB6" si="13">IF(DT7="",NA(),DT7)</f>
        <v>21.06</v>
      </c>
      <c r="DU6" s="22">
        <f t="shared" si="13"/>
        <v>22.08</v>
      </c>
      <c r="DV6" s="22">
        <f t="shared" si="13"/>
        <v>23.22</v>
      </c>
      <c r="DW6" s="22">
        <f t="shared" si="13"/>
        <v>23.68</v>
      </c>
      <c r="DX6" s="22">
        <f t="shared" si="13"/>
        <v>21.62</v>
      </c>
      <c r="DY6" s="22">
        <f t="shared" si="13"/>
        <v>22.79</v>
      </c>
      <c r="DZ6" s="22">
        <f t="shared" si="13"/>
        <v>24.26</v>
      </c>
      <c r="EA6" s="22">
        <f t="shared" si="13"/>
        <v>25.55</v>
      </c>
      <c r="EB6" s="22">
        <f t="shared" si="13"/>
        <v>26.73</v>
      </c>
      <c r="EC6" s="21" t="str">
        <f>IF(EC7="","",IF(EC7="-","【-】","【"&amp;SUBSTITUTE(TEXT(EC7,"#,##0.00"),"-","△")&amp;"】"))</f>
        <v>【23.75】</v>
      </c>
      <c r="ED6" s="22">
        <f>IF(ED7="",NA(),ED7)</f>
        <v>0.72</v>
      </c>
      <c r="EE6" s="22">
        <f t="shared" ref="EE6:EM6" si="14">IF(EE7="",NA(),EE7)</f>
        <v>0.67</v>
      </c>
      <c r="EF6" s="22">
        <f t="shared" si="14"/>
        <v>0.8</v>
      </c>
      <c r="EG6" s="22">
        <f t="shared" si="14"/>
        <v>0.12</v>
      </c>
      <c r="EH6" s="22">
        <f t="shared" si="14"/>
        <v>0.41</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431001</v>
      </c>
      <c r="D7" s="24">
        <v>46</v>
      </c>
      <c r="E7" s="24">
        <v>1</v>
      </c>
      <c r="F7" s="24">
        <v>0</v>
      </c>
      <c r="G7" s="24">
        <v>1</v>
      </c>
      <c r="H7" s="24" t="s">
        <v>93</v>
      </c>
      <c r="I7" s="24" t="s">
        <v>94</v>
      </c>
      <c r="J7" s="24" t="s">
        <v>95</v>
      </c>
      <c r="K7" s="24" t="s">
        <v>96</v>
      </c>
      <c r="L7" s="24" t="s">
        <v>97</v>
      </c>
      <c r="M7" s="24" t="s">
        <v>98</v>
      </c>
      <c r="N7" s="25" t="s">
        <v>99</v>
      </c>
      <c r="O7" s="25">
        <v>74.45</v>
      </c>
      <c r="P7" s="25">
        <v>96.9</v>
      </c>
      <c r="Q7" s="25">
        <v>2640</v>
      </c>
      <c r="R7" s="25">
        <v>731476</v>
      </c>
      <c r="S7" s="25">
        <v>390.32</v>
      </c>
      <c r="T7" s="25">
        <v>1874.04</v>
      </c>
      <c r="U7" s="25">
        <v>707302</v>
      </c>
      <c r="V7" s="25">
        <v>324.16000000000003</v>
      </c>
      <c r="W7" s="25">
        <v>2181.9499999999998</v>
      </c>
      <c r="X7" s="25">
        <v>122.67</v>
      </c>
      <c r="Y7" s="25">
        <v>126.21</v>
      </c>
      <c r="Z7" s="25">
        <v>127.79</v>
      </c>
      <c r="AA7" s="25">
        <v>128</v>
      </c>
      <c r="AB7" s="25">
        <v>122.35</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353.51</v>
      </c>
      <c r="AU7" s="25">
        <v>349.08</v>
      </c>
      <c r="AV7" s="25">
        <v>377.37</v>
      </c>
      <c r="AW7" s="25">
        <v>403.29</v>
      </c>
      <c r="AX7" s="25">
        <v>258.95</v>
      </c>
      <c r="AY7" s="25">
        <v>166.51</v>
      </c>
      <c r="AZ7" s="25">
        <v>172.47</v>
      </c>
      <c r="BA7" s="25">
        <v>170.76</v>
      </c>
      <c r="BB7" s="25">
        <v>169.11</v>
      </c>
      <c r="BC7" s="25">
        <v>157.01</v>
      </c>
      <c r="BD7" s="25">
        <v>252.29</v>
      </c>
      <c r="BE7" s="25">
        <v>287.62</v>
      </c>
      <c r="BF7" s="25">
        <v>285.89999999999998</v>
      </c>
      <c r="BG7" s="25">
        <v>280.89</v>
      </c>
      <c r="BH7" s="25">
        <v>275.10000000000002</v>
      </c>
      <c r="BI7" s="25">
        <v>269.39999999999998</v>
      </c>
      <c r="BJ7" s="25">
        <v>198.51</v>
      </c>
      <c r="BK7" s="25">
        <v>193.57</v>
      </c>
      <c r="BL7" s="25">
        <v>200.12</v>
      </c>
      <c r="BM7" s="25">
        <v>194.42</v>
      </c>
      <c r="BN7" s="25">
        <v>195.5</v>
      </c>
      <c r="BO7" s="25">
        <v>268.07</v>
      </c>
      <c r="BP7" s="25">
        <v>119.15</v>
      </c>
      <c r="BQ7" s="25">
        <v>122.14</v>
      </c>
      <c r="BR7" s="25">
        <v>124.77</v>
      </c>
      <c r="BS7" s="25">
        <v>123.8</v>
      </c>
      <c r="BT7" s="25">
        <v>118.47</v>
      </c>
      <c r="BU7" s="25">
        <v>103.28</v>
      </c>
      <c r="BV7" s="25">
        <v>102.26</v>
      </c>
      <c r="BW7" s="25">
        <v>98.26</v>
      </c>
      <c r="BX7" s="25">
        <v>100.4</v>
      </c>
      <c r="BY7" s="25">
        <v>96.51</v>
      </c>
      <c r="BZ7" s="25">
        <v>97.47</v>
      </c>
      <c r="CA7" s="25">
        <v>138.82</v>
      </c>
      <c r="CB7" s="25">
        <v>135.27000000000001</v>
      </c>
      <c r="CC7" s="25">
        <v>129.71</v>
      </c>
      <c r="CD7" s="25">
        <v>131.1</v>
      </c>
      <c r="CE7" s="25">
        <v>137.79</v>
      </c>
      <c r="CF7" s="25">
        <v>173.11</v>
      </c>
      <c r="CG7" s="25">
        <v>174.34</v>
      </c>
      <c r="CH7" s="25">
        <v>172.33</v>
      </c>
      <c r="CI7" s="25">
        <v>172.8</v>
      </c>
      <c r="CJ7" s="25">
        <v>180.94</v>
      </c>
      <c r="CK7" s="25">
        <v>174.75</v>
      </c>
      <c r="CL7" s="25">
        <v>69.41</v>
      </c>
      <c r="CM7" s="25">
        <v>68.650000000000006</v>
      </c>
      <c r="CN7" s="25">
        <v>68.41</v>
      </c>
      <c r="CO7" s="25">
        <v>67.459999999999994</v>
      </c>
      <c r="CP7" s="25">
        <v>67.31</v>
      </c>
      <c r="CQ7" s="25">
        <v>59.32</v>
      </c>
      <c r="CR7" s="25">
        <v>59.12</v>
      </c>
      <c r="CS7" s="25">
        <v>59.37</v>
      </c>
      <c r="CT7" s="25">
        <v>58.84</v>
      </c>
      <c r="CU7" s="25">
        <v>58.91</v>
      </c>
      <c r="CV7" s="25">
        <v>59.97</v>
      </c>
      <c r="CW7" s="25">
        <v>87.71</v>
      </c>
      <c r="CX7" s="25">
        <v>88.02</v>
      </c>
      <c r="CY7" s="25">
        <v>89.64</v>
      </c>
      <c r="CZ7" s="25">
        <v>89.39</v>
      </c>
      <c r="DA7" s="25">
        <v>88.38</v>
      </c>
      <c r="DB7" s="25">
        <v>93.74</v>
      </c>
      <c r="DC7" s="25">
        <v>93.64</v>
      </c>
      <c r="DD7" s="25">
        <v>93.68</v>
      </c>
      <c r="DE7" s="25">
        <v>94.13</v>
      </c>
      <c r="DF7" s="25">
        <v>93.84</v>
      </c>
      <c r="DG7" s="25">
        <v>89.76</v>
      </c>
      <c r="DH7" s="25">
        <v>45.78</v>
      </c>
      <c r="DI7" s="25">
        <v>46.96</v>
      </c>
      <c r="DJ7" s="25">
        <v>47.37</v>
      </c>
      <c r="DK7" s="25">
        <v>48.42</v>
      </c>
      <c r="DL7" s="25">
        <v>48.99</v>
      </c>
      <c r="DM7" s="25">
        <v>49.23</v>
      </c>
      <c r="DN7" s="25">
        <v>49.78</v>
      </c>
      <c r="DO7" s="25">
        <v>50.32</v>
      </c>
      <c r="DP7" s="25">
        <v>50.93</v>
      </c>
      <c r="DQ7" s="25">
        <v>51.24</v>
      </c>
      <c r="DR7" s="25">
        <v>51.51</v>
      </c>
      <c r="DS7" s="25">
        <v>20.11</v>
      </c>
      <c r="DT7" s="25">
        <v>21.06</v>
      </c>
      <c r="DU7" s="25">
        <v>22.08</v>
      </c>
      <c r="DV7" s="25">
        <v>23.22</v>
      </c>
      <c r="DW7" s="25">
        <v>23.68</v>
      </c>
      <c r="DX7" s="25">
        <v>21.62</v>
      </c>
      <c r="DY7" s="25">
        <v>22.79</v>
      </c>
      <c r="DZ7" s="25">
        <v>24.26</v>
      </c>
      <c r="EA7" s="25">
        <v>25.55</v>
      </c>
      <c r="EB7" s="25">
        <v>26.73</v>
      </c>
      <c r="EC7" s="25">
        <v>23.75</v>
      </c>
      <c r="ED7" s="25">
        <v>0.72</v>
      </c>
      <c r="EE7" s="25">
        <v>0.67</v>
      </c>
      <c r="EF7" s="25">
        <v>0.8</v>
      </c>
      <c r="EG7" s="25">
        <v>0.12</v>
      </c>
      <c r="EH7" s="25">
        <v>0.41</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2024-02-01T23:41:49Z</cp:lastPrinted>
  <dcterms:created xsi:type="dcterms:W3CDTF">2023-12-05T01:01:45Z</dcterms:created>
  <dcterms:modified xsi:type="dcterms:W3CDTF">2024-02-05T01:58:21Z</dcterms:modified>
  <cp:category/>
</cp:coreProperties>
</file>