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3_工水\06 団体より分析表提出\メール\02 指定都市\067熊本市○\"/>
    </mc:Choice>
  </mc:AlternateContent>
  <xr:revisionPtr revIDLastSave="0" documentId="8_{9197BC93-5493-488C-9588-32F8B31CD3F5}" xr6:coauthVersionLast="36" xr6:coauthVersionMax="36" xr10:uidLastSave="{00000000-0000-0000-0000-000000000000}"/>
  <workbookProtection workbookAlgorithmName="SHA-512" workbookHashValue="gwBkY52Db8XwvQm9ERawqZLkQxKUpsrA7FnMmbmRXZ6dqTDtRrIu2X3jtoaZbhM1W2mTe2UOdlPHLcuvJjlGsw==" workbookSaltValue="2VNgbLvkJMThz2apo+8zpQ==" workbookSpinCount="100000" lockStructure="1"/>
  <bookViews>
    <workbookView xWindow="-110" yWindow="-110" windowWidth="19420" windowHeight="104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DG90" i="4"/>
  <c r="BE90" i="4"/>
  <c r="C90" i="4"/>
  <c r="RA81" i="4"/>
  <c r="PZ81" i="4"/>
  <c r="NX81" i="4"/>
  <c r="GK81" i="4"/>
  <c r="EC81" i="4"/>
  <c r="DB81" i="4"/>
  <c r="CA81" i="4"/>
  <c r="AZ81" i="4"/>
  <c r="RA80" i="4"/>
  <c r="PZ80" i="4"/>
  <c r="JN80" i="4"/>
  <c r="IM80" i="4"/>
  <c r="HL80" i="4"/>
  <c r="GK80" i="4"/>
  <c r="EC80" i="4"/>
  <c r="CA80" i="4"/>
  <c r="AZ80" i="4"/>
  <c r="RA79" i="4"/>
  <c r="PZ79" i="4"/>
  <c r="NX79" i="4"/>
  <c r="KO79" i="4"/>
  <c r="JN79" i="4"/>
  <c r="HL79" i="4"/>
  <c r="EC79" i="4"/>
  <c r="AZ79" i="4"/>
  <c r="RH56" i="4"/>
  <c r="QN56" i="4"/>
  <c r="PT56" i="4"/>
  <c r="OZ56" i="4"/>
  <c r="OF56" i="4"/>
  <c r="MN56" i="4"/>
  <c r="KZ56" i="4"/>
  <c r="GZ56" i="4"/>
  <c r="GF56" i="4"/>
  <c r="FL56" i="4"/>
  <c r="ER56" i="4"/>
  <c r="CF56" i="4"/>
  <c r="BL56" i="4"/>
  <c r="X56" i="4"/>
  <c r="QN55" i="4"/>
  <c r="OZ55" i="4"/>
  <c r="OF55" i="4"/>
  <c r="MN55" i="4"/>
  <c r="LT55" i="4"/>
  <c r="KZ55" i="4"/>
  <c r="KF55" i="4"/>
  <c r="JL55" i="4"/>
  <c r="HT55" i="4"/>
  <c r="GZ55" i="4"/>
  <c r="FL55" i="4"/>
  <c r="CZ55" i="4"/>
  <c r="CF55" i="4"/>
  <c r="BL55" i="4"/>
  <c r="AR55" i="4"/>
  <c r="X55" i="4"/>
  <c r="RH54" i="4"/>
  <c r="QN54" i="4"/>
  <c r="OZ54" i="4"/>
  <c r="MN54" i="4"/>
  <c r="LT54" i="4"/>
  <c r="KF54" i="4"/>
  <c r="HT54" i="4"/>
  <c r="GZ54" i="4"/>
  <c r="FL54" i="4"/>
  <c r="CZ54" i="4"/>
  <c r="AR54" i="4"/>
  <c r="RH33" i="4"/>
  <c r="QN33" i="4"/>
  <c r="PT33" i="4"/>
  <c r="OZ33" i="4"/>
  <c r="OF33" i="4"/>
  <c r="LT33" i="4"/>
  <c r="GF33" i="4"/>
  <c r="FL33" i="4"/>
  <c r="ER33" i="4"/>
  <c r="CF33" i="4"/>
  <c r="AR33" i="4"/>
  <c r="RH32" i="4"/>
  <c r="QN32" i="4"/>
  <c r="PT32" i="4"/>
  <c r="OZ32" i="4"/>
  <c r="OF32" i="4"/>
  <c r="MN32" i="4"/>
  <c r="LT32" i="4"/>
  <c r="KZ32" i="4"/>
  <c r="KF32" i="4"/>
  <c r="HT32" i="4"/>
  <c r="GZ32" i="4"/>
  <c r="GF32" i="4"/>
  <c r="FL32" i="4"/>
  <c r="ER32" i="4"/>
  <c r="CZ32" i="4"/>
  <c r="CF32" i="4"/>
  <c r="AR32" i="4"/>
  <c r="X32" i="4"/>
  <c r="RH31" i="4"/>
  <c r="QN31" i="4"/>
  <c r="OZ31" i="4"/>
  <c r="KF31" i="4"/>
  <c r="HT31" i="4"/>
  <c r="GZ31" i="4"/>
  <c r="FL31" i="4"/>
  <c r="CZ31" i="4"/>
  <c r="CF31" i="4"/>
  <c r="AR31" i="4"/>
  <c r="LZ10" i="4"/>
  <c r="IT10" i="4"/>
  <c r="FN10" i="4"/>
  <c r="CH10" i="4"/>
  <c r="B10" i="4"/>
  <c r="PF8" i="4"/>
  <c r="LZ8" i="4"/>
  <c r="IT8" i="4"/>
  <c r="FN8" i="4"/>
  <c r="CH8" i="4"/>
  <c r="B8" i="4"/>
  <c r="B5" i="4"/>
  <c r="GF54" i="4" l="1"/>
  <c r="IM79" i="4"/>
  <c r="GF31" i="4"/>
  <c r="CZ33" i="4"/>
  <c r="CZ56" i="4"/>
  <c r="MW79" i="4"/>
  <c r="JL54" i="4"/>
  <c r="GZ33" i="4"/>
  <c r="X54" i="4"/>
  <c r="KZ54" i="4"/>
  <c r="Y79" i="4"/>
  <c r="OY79" i="4"/>
  <c r="KO80" i="4"/>
  <c r="HL81" i="4"/>
  <c r="X31" i="4"/>
  <c r="KZ31" i="4"/>
  <c r="HT33" i="4"/>
  <c r="ER55" i="4"/>
  <c r="PT55" i="4"/>
  <c r="HT56" i="4"/>
  <c r="MW80" i="4"/>
  <c r="IM81" i="4"/>
  <c r="LT31" i="4"/>
  <c r="JL33" i="4"/>
  <c r="BL54" i="4"/>
  <c r="JL56" i="4"/>
  <c r="CA79" i="4"/>
  <c r="NX80" i="4"/>
  <c r="JN81" i="4"/>
  <c r="BL31" i="4"/>
  <c r="MN31" i="4"/>
  <c r="KF33" i="4"/>
  <c r="CF54" i="4"/>
  <c r="OF54" i="4"/>
  <c r="GF55" i="4"/>
  <c r="RH55" i="4"/>
  <c r="KF56" i="4"/>
  <c r="DB79" i="4"/>
  <c r="Y80" i="4"/>
  <c r="OY80" i="4"/>
  <c r="KO81" i="4"/>
  <c r="JL31" i="4"/>
  <c r="KZ33" i="4"/>
  <c r="LT56" i="4"/>
  <c r="OF31" i="4"/>
  <c r="X33" i="4"/>
  <c r="MW81" i="4"/>
  <c r="ER54" i="4"/>
  <c r="PT54" i="4"/>
  <c r="AR56" i="4"/>
  <c r="GK79" i="4"/>
  <c r="ER31" i="4"/>
  <c r="PT31" i="4"/>
  <c r="JL32" i="4"/>
  <c r="BL33" i="4"/>
  <c r="MN33" i="4"/>
  <c r="DB80" i="4"/>
  <c r="Y81" i="4"/>
  <c r="OY81" i="4"/>
  <c r="V10" i="5"/>
  <c r="AF10" i="5"/>
  <c r="AJ10" i="5"/>
  <c r="AT10" i="5"/>
  <c r="BD10" i="5"/>
  <c r="BN10" i="5"/>
  <c r="BX10" i="5"/>
  <c r="CB10" i="5"/>
  <c r="CL10" i="5"/>
  <c r="CV10" i="5"/>
  <c r="DF10" i="5"/>
  <c r="DP10" i="5"/>
  <c r="DT10" i="5"/>
  <c r="ED10" i="5"/>
  <c r="W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<sst xmlns="http://schemas.openxmlformats.org/spreadsheetml/2006/main" count="262" uniqueCount="107">
  <si>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</si>
  <si>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</si>
  <si>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</si>
  <si>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</si>
  <si>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</si>
  <si>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</si>
  <si>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</si>
  <si>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</si>
  <si>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</si>
  <si>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</si>
  <si>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</si>
  <si>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</si>
  <si>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</si>
  <si>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</si>
  <si>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</si>
  <si>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</si>
  <si>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</si>
  <si>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</si>
  <si>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</si>
  <si>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</si>
  <si>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</si>
  <si>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</si>
  <si>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</si>
  <si>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</si>
  <si>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</si>
  <si>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</si>
  <si>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</si>
  <si>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</si>
  <si>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</si>
  <si>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</si>
  <si>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</si>
  <si>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</si>
  <si>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</si>
  <si>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</si>
  <si>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</si>
  <si>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</si>
  <si>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</si>
  <si>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</si>
  <si>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</si>
  <si>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</si>
  <si>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</si>
  <si>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</si>
  <si>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</si>
  <si>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</si>
  <si>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</si>
  <si>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</si>
  <si>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</si>
  <si>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</si>
  <si>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</si>
  <si>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</si>
  <si>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</si>
  <si>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</si>
  <si>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</si>
  <si>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</si>
  <si>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</si>
  <si>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</si>
  <si>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</si>
  <si>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</si>
  <si>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</si>
  <si>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</si>
  <si>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</si>
  <si>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</si>
  <si>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</si>
  <si>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</si>
  <si>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</si>
  <si>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</si>
  <si>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</si>
  <si>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</si>
  <si>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</si>
  <si>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</si>
  <si>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</si>
  <si>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</si>
  <si>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</si>
  <si>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</si>
  <si>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</si>
  <si>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</si>
  <si>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</si>
  <si>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</si>
  <si>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</si>
  <si>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</si>
  <si>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</si>
  <si>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</si>
  <si>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</si>
  <si>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</si>
  <si>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</si>
  <si>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</si>
  <si>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</si>
  <si>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</si>
  <si>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431001</t>
  </si>
  <si>
    <t>46</t>
  </si>
  <si>
    <t>02</t>
  </si>
  <si>
    <t>0</t>
  </si>
  <si>
    <t>000</t>
  </si>
  <si>
    <t>熊本県　熊本市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</si>
  <si>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</si>
  <si>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</si>
  <si>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</si>
  <si>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</si>
  <si>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</si>
  <si>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</si>
  <si>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</si>
  <si>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</si>
  <si>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</si>
  <si>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</si>
  <si>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料金収入が減少したものの、維持管理費等の費用を賄うことができたため、一般会計からの繰り入れを受けることなく、純利益を計上することができました。
　全区画の分譲が完了したことから、引き続き関係部局との連携を図りながら、工業用水の安定供給のために、令和2年度から実施している「熊本市上下水道事業経営戦略」に則った事業運営に取り組んでいます。</t>
    <rPh sb="6" eb="8">
      <t>ゲンショウ</t>
    </rPh>
    <rPh sb="74" eb="77">
      <t>ゼンクカク</t>
    </rPh>
    <rPh sb="78" eb="80">
      <t>ブンジョウ</t>
    </rPh>
    <rPh sb="81" eb="83">
      <t>カンリョウ</t>
    </rPh>
    <rPh sb="109" eb="113">
      <t>コウギョウヨウスイ</t>
    </rPh>
    <rPh sb="114" eb="116">
      <t>アンテイ</t>
    </rPh>
    <rPh sb="116" eb="118">
      <t>キョウキュウ</t>
    </rPh>
    <phoneticPr fontId="5"/>
  </si>
  <si>
    <t>　本市の工業用水道事業は、平成22年3月23日、市町村合併により本市に引き継がれました。平成6年に分譲が開始され、平成10年度から入地が始まり、現在10社に供給しており、全区画の分譲が完了しました。規模が非常に小さいため、効率化を進めるには限界がある状態です。
　①経常収支比率は100％以上を維持し、単年度収支は黒字で推移しています。
　②累積欠損金率は、0％を示しており、健全な経営状況であるといえます。
　③流動比率は、類似団体平均値を上回っており、十分な支払い能力がある状態です。
　④企業債残高対給水収益比率は企業債残高が少ないため、類似団体平均値を大幅に下回っています。
　⑤料金回収率は100％を超えており、料金収入のみで給水に係る費用を賄えています。
　⑥給水原価は類似団体平均値を下回っており、今後も効率的な経営に努めていきます。
　⑦施設利用率は、配水量の伸び悩みにより類似団体平均値より低く推移しています。
　⑧契約率は、施設利用率と同様に、契約水量の伸び悩みにより類似団体平均値より低く推移しています。</t>
    <rPh sb="1" eb="3">
      <t>ホンシ</t>
    </rPh>
    <rPh sb="4" eb="11">
      <t>コウギョウヨウスイドウジギョウ</t>
    </rPh>
    <rPh sb="13" eb="15">
      <t>ヘイセイ</t>
    </rPh>
    <rPh sb="17" eb="18">
      <t>ネン</t>
    </rPh>
    <rPh sb="19" eb="20">
      <t>ガツ</t>
    </rPh>
    <rPh sb="22" eb="23">
      <t>ニチ</t>
    </rPh>
    <rPh sb="24" eb="27">
      <t>シチョウソン</t>
    </rPh>
    <rPh sb="27" eb="29">
      <t>ガッペイ</t>
    </rPh>
    <rPh sb="32" eb="34">
      <t>ホンシ</t>
    </rPh>
    <rPh sb="35" eb="36">
      <t>ヒ</t>
    </rPh>
    <rPh sb="37" eb="38">
      <t>ツ</t>
    </rPh>
    <rPh sb="44" eb="46">
      <t>ヘイセイ</t>
    </rPh>
    <rPh sb="47" eb="48">
      <t>ネン</t>
    </rPh>
    <rPh sb="49" eb="51">
      <t>ブンジョウ</t>
    </rPh>
    <rPh sb="52" eb="54">
      <t>カイシ</t>
    </rPh>
    <rPh sb="57" eb="59">
      <t>ヘイセイ</t>
    </rPh>
    <rPh sb="61" eb="63">
      <t>ネンド</t>
    </rPh>
    <rPh sb="65" eb="67">
      <t>イリチ</t>
    </rPh>
    <rPh sb="68" eb="69">
      <t>ハジ</t>
    </rPh>
    <rPh sb="72" eb="74">
      <t>ゲンザイ</t>
    </rPh>
    <rPh sb="76" eb="77">
      <t>シャ</t>
    </rPh>
    <rPh sb="78" eb="80">
      <t>キョウキュウ</t>
    </rPh>
    <rPh sb="85" eb="88">
      <t>ゼンクカク</t>
    </rPh>
    <rPh sb="89" eb="91">
      <t>ブンジョウ</t>
    </rPh>
    <rPh sb="92" eb="94">
      <t>カンリョウ</t>
    </rPh>
    <rPh sb="99" eb="101">
      <t>キボ</t>
    </rPh>
    <rPh sb="102" eb="104">
      <t>ヒジョウ</t>
    </rPh>
    <rPh sb="105" eb="106">
      <t>チイ</t>
    </rPh>
    <rPh sb="111" eb="114">
      <t>コウリツカ</t>
    </rPh>
    <rPh sb="115" eb="116">
      <t>スス</t>
    </rPh>
    <rPh sb="120" eb="122">
      <t>ゲンカイ</t>
    </rPh>
    <rPh sb="125" eb="127">
      <t>ジョウタイ</t>
    </rPh>
    <rPh sb="133" eb="139">
      <t>ケイジョウシュウシヒリツ</t>
    </rPh>
    <rPh sb="144" eb="146">
      <t>イジョウ</t>
    </rPh>
    <rPh sb="147" eb="149">
      <t>イジ</t>
    </rPh>
    <rPh sb="151" eb="154">
      <t>タンネンド</t>
    </rPh>
    <rPh sb="154" eb="156">
      <t>シュウシ</t>
    </rPh>
    <rPh sb="157" eb="159">
      <t>クロジ</t>
    </rPh>
    <rPh sb="160" eb="162">
      <t>スイイ</t>
    </rPh>
    <rPh sb="213" eb="217">
      <t>ルイジダンタイ</t>
    </rPh>
    <rPh sb="217" eb="220">
      <t>ヘイキンチ</t>
    </rPh>
    <rPh sb="221" eb="223">
      <t>ウワマワ</t>
    </rPh>
    <rPh sb="228" eb="230">
      <t>ジュウブン</t>
    </rPh>
    <rPh sb="231" eb="233">
      <t>シハラ</t>
    </rPh>
    <rPh sb="234" eb="236">
      <t>ノウリョク</t>
    </rPh>
    <rPh sb="239" eb="241">
      <t>ジョウタイ</t>
    </rPh>
    <rPh sb="260" eb="265">
      <t>キギョウサイザンダカ</t>
    </rPh>
    <rPh sb="266" eb="267">
      <t>スク</t>
    </rPh>
    <phoneticPr fontId="5"/>
  </si>
  <si>
    <t>　①有形固定資産減価償却率は、類似団体平均値よりも低く推移しています。
　②管路経年化率、③管路更新率については、法定耐用年数を迎える管路がないため、更新を行っていません。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</si>
</sst>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35</c:v>
                </c:pt>
                <c:pt idx="1">
                  <c:v>38.01</c:v>
                </c:pt>
                <c:pt idx="2">
                  <c:v>40.99</c:v>
                </c:pt>
                <c:pt idx="3">
                  <c:v>43.58</c:v>
                </c:pt>
                <c:pt idx="4">
                  <c:v>46.53</c:v>
                </c:pt>
              </c:numCache>
            </c:numRef>
          </c:val>
          <c:extLst>
            <c:ext xmlns:c16="http://schemas.microsoft.com/office/drawing/2014/chart" uri="{C3380CC4-5D6E-409C-BE32-E72D297353CC}">
              <c16:uniqueId val="{00000000-48C1-45CA-8E98-97617E424C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48C1-45CA-8E98-97617E424C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8-4A24-B804-8A6197046E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8238-4A24-B804-8A6197046E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117.6</c:v>
                </c:pt>
                <c:pt idx="1">
                  <c:v>110.1</c:v>
                </c:pt>
                <c:pt idx="2">
                  <c:v>107.59</c:v>
                </c:pt>
                <c:pt idx="3">
                  <c:v>113.24</c:v>
                </c:pt>
                <c:pt idx="4">
                  <c:v>112.53</c:v>
                </c:pt>
              </c:numCache>
            </c:numRef>
          </c:val>
          <c:extLst>
            <c:ext xmlns:c16="http://schemas.microsoft.com/office/drawing/2014/chart" uri="{C3380CC4-5D6E-409C-BE32-E72D297353CC}">
              <c16:uniqueId val="{00000000-36FD-41A5-AE7D-AEF778CCD8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36FD-41A5-AE7D-AEF778CCD8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0-4D49-8C17-ACB5E27534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8810-4D49-8C17-ACB5E27534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E-4D7D-B566-2CA03244F9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166E-4D7D-B566-2CA03244F9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16096.23</c:v>
                </c:pt>
                <c:pt idx="1">
                  <c:v>6223</c:v>
                </c:pt>
                <c:pt idx="2">
                  <c:v>6264.51</c:v>
                </c:pt>
                <c:pt idx="3">
                  <c:v>1745.04</c:v>
                </c:pt>
                <c:pt idx="4">
                  <c:v>6303.63</c:v>
                </c:pt>
              </c:numCache>
            </c:numRef>
          </c:val>
          <c:extLst>
            <c:ext xmlns:c16="http://schemas.microsoft.com/office/drawing/2014/chart" uri="{C3380CC4-5D6E-409C-BE32-E72D297353CC}">
              <c16:uniqueId val="{00000000-86FB-47F7-8BBA-3899118653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86FB-47F7-8BBA-3899118653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30.24</c:v>
                </c:pt>
                <c:pt idx="1">
                  <c:v>32.729999999999997</c:v>
                </c:pt>
                <c:pt idx="2">
                  <c:v>27.6</c:v>
                </c:pt>
                <c:pt idx="3">
                  <c:v>22.13</c:v>
                </c:pt>
                <c:pt idx="4">
                  <c:v>19.55</c:v>
                </c:pt>
              </c:numCache>
            </c:numRef>
          </c:val>
          <c:extLst>
            <c:ext xmlns:c16="http://schemas.microsoft.com/office/drawing/2014/chart" uri="{C3380CC4-5D6E-409C-BE32-E72D297353CC}">
              <c16:uniqueId val="{00000000-A8B7-4320-BA1A-50B93B7933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A8B7-4320-BA1A-50B93B7933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131.75</c:v>
                </c:pt>
                <c:pt idx="1">
                  <c:v>118.69</c:v>
                </c:pt>
                <c:pt idx="2">
                  <c:v>113.54</c:v>
                </c:pt>
                <c:pt idx="3">
                  <c:v>123.82</c:v>
                </c:pt>
                <c:pt idx="4">
                  <c:v>122.54</c:v>
                </c:pt>
              </c:numCache>
            </c:numRef>
          </c:val>
          <c:extLst>
            <c:ext xmlns:c16="http://schemas.microsoft.com/office/drawing/2014/chart" uri="{C3380CC4-5D6E-409C-BE32-E72D297353CC}">
              <c16:uniqueId val="{00000000-02F8-4BD0-BFA0-82E032508D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02F8-4BD0-BFA0-82E032508D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41.83</c:v>
                </c:pt>
                <c:pt idx="1">
                  <c:v>45.16</c:v>
                </c:pt>
                <c:pt idx="2">
                  <c:v>46.53</c:v>
                </c:pt>
                <c:pt idx="3">
                  <c:v>44.15</c:v>
                </c:pt>
                <c:pt idx="4">
                  <c:v>41.41</c:v>
                </c:pt>
              </c:numCache>
            </c:numRef>
          </c:val>
          <c:extLst>
            <c:ext xmlns:c16="http://schemas.microsoft.com/office/drawing/2014/chart" uri="{C3380CC4-5D6E-409C-BE32-E72D297353CC}">
              <c16:uniqueId val="{00000000-C232-4666-960F-5294D690D2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C232-4666-960F-5294D690D2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11.2</c:v>
                </c:pt>
                <c:pt idx="1">
                  <c:v>10.4</c:v>
                </c:pt>
                <c:pt idx="2">
                  <c:v>10.3</c:v>
                </c:pt>
                <c:pt idx="3">
                  <c:v>11.5</c:v>
                </c:pt>
                <c:pt idx="4">
                  <c:v>11.8</c:v>
                </c:pt>
              </c:numCache>
            </c:numRef>
          </c:val>
          <c:extLst>
            <c:ext xmlns:c16="http://schemas.microsoft.com/office/drawing/2014/chart" uri="{C3380CC4-5D6E-409C-BE32-E72D297353CC}">
              <c16:uniqueId val="{00000000-9FAF-457E-BF15-E8FA228DB3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9FAF-457E-BF15-E8FA228DB3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14.5</c:v>
                </c:pt>
                <c:pt idx="1">
                  <c:v>15.2</c:v>
                </c:pt>
                <c:pt idx="2">
                  <c:v>15.2</c:v>
                </c:pt>
                <c:pt idx="3">
                  <c:v>17</c:v>
                </c:pt>
                <c:pt idx="4">
                  <c:v>16.899999999999999</c:v>
                </c:pt>
              </c:numCache>
            </c:numRef>
          </c:val>
          <c:extLst>
            <c:ext xmlns:c16="http://schemas.microsoft.com/office/drawing/2014/chart" uri="{C3380CC4-5D6E-409C-BE32-E72D297353CC}">
              <c16:uniqueId val="{00000000-6670-4043-A849-5E23FDB8FF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6670-4043-A849-5E23FDB8FF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L2" zoomScale="90" zoomScaleNormal="90" workbookViewId="0">
      <selection activeCell="SM66" sqref="SM66:TA67"/>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熊本県　熊本市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118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98.8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10</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169</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117.6</v>
      </c>
      <c r="Y32" s="121"/>
      <c r="Z32" s="121"/>
      <c r="AA32" s="121"/>
      <c r="AB32" s="121"/>
      <c r="AC32" s="121"/>
      <c r="AD32" s="121"/>
      <c r="AE32" s="121"/>
      <c r="AF32" s="121"/>
      <c r="AG32" s="121"/>
      <c r="AH32" s="121"/>
      <c r="AI32" s="121"/>
      <c r="AJ32" s="121"/>
      <c r="AK32" s="121"/>
      <c r="AL32" s="121"/>
      <c r="AM32" s="121"/>
      <c r="AN32" s="121"/>
      <c r="AO32" s="121"/>
      <c r="AP32" s="121"/>
      <c r="AQ32" s="122"/>
      <c r="AR32" s="120">
        <f>データ!U6</f>
        <v>110.1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107.59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113.24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112.53</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16096.23</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6223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6264.51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1745.04</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6303.63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30.24</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32.729999999999997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27.6</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22.13</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19.55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110.79</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108.76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110.19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113.73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115.42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121.15</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125.8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132.55000000000001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134.69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133.63999999999999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868.31</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732.52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819.73</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834.05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1011.55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504.81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498.01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490.39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475.44</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413.6</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131.75</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118.69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113.54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123.82</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122.54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41.83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45.16</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46.53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44.15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41.41</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11.2</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10.4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10.3</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11.5</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11.8</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14.5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15.2</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15.2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17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16.899999999999999</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94.91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93.49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94.77</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47.36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49.94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50.56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49.4</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49.51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34.92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34.19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36.65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33.29</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51.42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50.9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49.05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50.94</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49.76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35</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38.01</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40.99</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43.58</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46.53</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0</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0</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0</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0</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0</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53.49</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54.3</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55.32</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55.08</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56.95</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3.28</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4.66</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7.35</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7.6</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7.9</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0.02</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0.06</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0.09</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0.4</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0.14000000000000001</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37</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6GfnHTqX7VcyAHv14A4yYoczLBdg0aoTJpc/jfPDowZZb+ZjwYLGqx+TDQ1VwPmLjeJrw5rIp+f6C62enWvMMg==" saltValue="FBWILfKc6w2SgOgYpEb6M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117.6</v>
      </c>
      <c r="U6" s="35">
        <f>U7</f>
        <v>110.1</v>
      </c>
      <c r="V6" s="35">
        <f>V7</f>
        <v>107.59</v>
      </c>
      <c r="W6" s="35">
        <f>W7</f>
        <v>113.24</v>
      </c>
      <c r="X6" s="35">
        <f t="shared" si="3"/>
        <v>112.53</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16096.23</v>
      </c>
      <c r="AQ6" s="35">
        <f>AQ7</f>
        <v>6223</v>
      </c>
      <c r="AR6" s="35">
        <f>AR7</f>
        <v>6264.51</v>
      </c>
      <c r="AS6" s="35">
        <f>AS7</f>
        <v>1745.04</v>
      </c>
      <c r="AT6" s="35">
        <f t="shared" si="3"/>
        <v>6303.63</v>
      </c>
      <c r="AU6" s="35">
        <f t="shared" si="3"/>
        <v>868.31</v>
      </c>
      <c r="AV6" s="35">
        <f t="shared" si="3"/>
        <v>732.52</v>
      </c>
      <c r="AW6" s="35">
        <f t="shared" si="3"/>
        <v>819.73</v>
      </c>
      <c r="AX6" s="35">
        <f t="shared" si="3"/>
        <v>834.05</v>
      </c>
      <c r="AY6" s="35">
        <f t="shared" si="3"/>
        <v>1011.55</v>
      </c>
      <c r="AZ6" s="33" t="str">
        <f>IF(AZ7="-","【-】","【"&amp;SUBSTITUTE(TEXT(AZ7,"#,##0.00"),"-","△")&amp;"】")</f>
        <v>【473.00】</v>
      </c>
      <c r="BA6" s="35">
        <f t="shared" si="3"/>
        <v>30.24</v>
      </c>
      <c r="BB6" s="35">
        <f>BB7</f>
        <v>32.729999999999997</v>
      </c>
      <c r="BC6" s="35">
        <f>BC7</f>
        <v>27.6</v>
      </c>
      <c r="BD6" s="35">
        <f>BD7</f>
        <v>22.13</v>
      </c>
      <c r="BE6" s="35">
        <f t="shared" si="3"/>
        <v>19.55</v>
      </c>
      <c r="BF6" s="35">
        <f t="shared" si="3"/>
        <v>504.81</v>
      </c>
      <c r="BG6" s="35">
        <f t="shared" si="3"/>
        <v>498.01</v>
      </c>
      <c r="BH6" s="35">
        <f t="shared" si="3"/>
        <v>490.39</v>
      </c>
      <c r="BI6" s="35">
        <f t="shared" si="3"/>
        <v>475.44</v>
      </c>
      <c r="BJ6" s="35">
        <f t="shared" si="3"/>
        <v>413.6</v>
      </c>
      <c r="BK6" s="33" t="str">
        <f>IF(BK7="-","【-】","【"&amp;SUBSTITUTE(TEXT(BK7,"#,##0.00"),"-","△")&amp;"】")</f>
        <v>【233.74】</v>
      </c>
      <c r="BL6" s="35">
        <f t="shared" si="3"/>
        <v>131.75</v>
      </c>
      <c r="BM6" s="35">
        <f>BM7</f>
        <v>118.69</v>
      </c>
      <c r="BN6" s="35">
        <f>BN7</f>
        <v>113.54</v>
      </c>
      <c r="BO6" s="35">
        <f>BO7</f>
        <v>123.82</v>
      </c>
      <c r="BP6" s="35">
        <f t="shared" si="3"/>
        <v>122.54</v>
      </c>
      <c r="BQ6" s="35">
        <f t="shared" si="3"/>
        <v>94.91</v>
      </c>
      <c r="BR6" s="35">
        <f t="shared" si="3"/>
        <v>90.22</v>
      </c>
      <c r="BS6" s="35">
        <f t="shared" si="3"/>
        <v>90.8</v>
      </c>
      <c r="BT6" s="35">
        <f t="shared" si="3"/>
        <v>93.49</v>
      </c>
      <c r="BU6" s="35">
        <f t="shared" si="3"/>
        <v>94.77</v>
      </c>
      <c r="BV6" s="33" t="str">
        <f>IF(BV7="-","【-】","【"&amp;SUBSTITUTE(TEXT(BV7,"#,##0.00"),"-","△")&amp;"】")</f>
        <v>【106.87】</v>
      </c>
      <c r="BW6" s="35">
        <f t="shared" si="3"/>
        <v>41.83</v>
      </c>
      <c r="BX6" s="35">
        <f>BX7</f>
        <v>45.16</v>
      </c>
      <c r="BY6" s="35">
        <f>BY7</f>
        <v>46.53</v>
      </c>
      <c r="BZ6" s="35">
        <f>BZ7</f>
        <v>44.15</v>
      </c>
      <c r="CA6" s="35">
        <f t="shared" si="3"/>
        <v>41.41</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11.2</v>
      </c>
      <c r="CI6" s="35">
        <f>CI7</f>
        <v>10.4</v>
      </c>
      <c r="CJ6" s="35">
        <f>CJ7</f>
        <v>10.3</v>
      </c>
      <c r="CK6" s="35">
        <f>CK7</f>
        <v>11.5</v>
      </c>
      <c r="CL6" s="35">
        <f t="shared" si="5"/>
        <v>11.8</v>
      </c>
      <c r="CM6" s="35">
        <f t="shared" si="5"/>
        <v>35.22</v>
      </c>
      <c r="CN6" s="35">
        <f t="shared" si="5"/>
        <v>34.92</v>
      </c>
      <c r="CO6" s="35">
        <f t="shared" si="5"/>
        <v>34.19</v>
      </c>
      <c r="CP6" s="35">
        <f t="shared" si="5"/>
        <v>36.65</v>
      </c>
      <c r="CQ6" s="35">
        <f t="shared" si="5"/>
        <v>33.29</v>
      </c>
      <c r="CR6" s="33" t="str">
        <f>IF(CR7="-","【-】","【"&amp;SUBSTITUTE(TEXT(CR7,"#,##0.00"),"-","△")&amp;"】")</f>
        <v>【53.19】</v>
      </c>
      <c r="CS6" s="35">
        <f t="shared" ref="CS6:DB6" si="6">CS7</f>
        <v>14.5</v>
      </c>
      <c r="CT6" s="35">
        <f>CT7</f>
        <v>15.2</v>
      </c>
      <c r="CU6" s="35">
        <f>CU7</f>
        <v>15.2</v>
      </c>
      <c r="CV6" s="35">
        <f>CV7</f>
        <v>17</v>
      </c>
      <c r="CW6" s="35">
        <f t="shared" si="6"/>
        <v>16.899999999999999</v>
      </c>
      <c r="CX6" s="35">
        <f t="shared" si="6"/>
        <v>51.42</v>
      </c>
      <c r="CY6" s="35">
        <f t="shared" si="6"/>
        <v>50.9</v>
      </c>
      <c r="CZ6" s="35">
        <f t="shared" si="6"/>
        <v>49.05</v>
      </c>
      <c r="DA6" s="35">
        <f t="shared" si="6"/>
        <v>50.94</v>
      </c>
      <c r="DB6" s="35">
        <f t="shared" si="6"/>
        <v>49.76</v>
      </c>
      <c r="DC6" s="33" t="str">
        <f>IF(DC7="-","【-】","【"&amp;SUBSTITUTE(TEXT(DC7,"#,##0.00"),"-","△")&amp;"】")</f>
        <v>【75.85】</v>
      </c>
      <c r="DD6" s="35">
        <f t="shared" ref="DD6:DM6" si="7">DD7</f>
        <v>35</v>
      </c>
      <c r="DE6" s="35">
        <f>DE7</f>
        <v>38.01</v>
      </c>
      <c r="DF6" s="35">
        <f>DF7</f>
        <v>40.99</v>
      </c>
      <c r="DG6" s="35">
        <f>DG7</f>
        <v>43.58</v>
      </c>
      <c r="DH6" s="35">
        <f t="shared" si="7"/>
        <v>46.53</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1000</v>
      </c>
      <c r="L7" s="37" t="s">
        <v>96</v>
      </c>
      <c r="M7" s="38">
        <v>1</v>
      </c>
      <c r="N7" s="38">
        <v>118</v>
      </c>
      <c r="O7" s="39" t="s">
        <v>97</v>
      </c>
      <c r="P7" s="39">
        <v>98.8</v>
      </c>
      <c r="Q7" s="38">
        <v>10</v>
      </c>
      <c r="R7" s="38">
        <v>169</v>
      </c>
      <c r="S7" s="37" t="s">
        <v>98</v>
      </c>
      <c r="T7" s="40">
        <v>117.6</v>
      </c>
      <c r="U7" s="40">
        <v>110.1</v>
      </c>
      <c r="V7" s="40">
        <v>107.59</v>
      </c>
      <c r="W7" s="40">
        <v>113.24</v>
      </c>
      <c r="X7" s="40">
        <v>112.53</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16096.23</v>
      </c>
      <c r="AQ7" s="40">
        <v>6223</v>
      </c>
      <c r="AR7" s="40">
        <v>6264.51</v>
      </c>
      <c r="AS7" s="40">
        <v>1745.04</v>
      </c>
      <c r="AT7" s="40">
        <v>6303.63</v>
      </c>
      <c r="AU7" s="40">
        <v>868.31</v>
      </c>
      <c r="AV7" s="40">
        <v>732.52</v>
      </c>
      <c r="AW7" s="40">
        <v>819.73</v>
      </c>
      <c r="AX7" s="40">
        <v>834.05</v>
      </c>
      <c r="AY7" s="40">
        <v>1011.55</v>
      </c>
      <c r="AZ7" s="40">
        <v>473</v>
      </c>
      <c r="BA7" s="40">
        <v>30.24</v>
      </c>
      <c r="BB7" s="40">
        <v>32.729999999999997</v>
      </c>
      <c r="BC7" s="40">
        <v>27.6</v>
      </c>
      <c r="BD7" s="40">
        <v>22.13</v>
      </c>
      <c r="BE7" s="40">
        <v>19.55</v>
      </c>
      <c r="BF7" s="40">
        <v>504.81</v>
      </c>
      <c r="BG7" s="40">
        <v>498.01</v>
      </c>
      <c r="BH7" s="40">
        <v>490.39</v>
      </c>
      <c r="BI7" s="40">
        <v>475.44</v>
      </c>
      <c r="BJ7" s="40">
        <v>413.6</v>
      </c>
      <c r="BK7" s="40">
        <v>233.74</v>
      </c>
      <c r="BL7" s="40">
        <v>131.75</v>
      </c>
      <c r="BM7" s="40">
        <v>118.69</v>
      </c>
      <c r="BN7" s="40">
        <v>113.54</v>
      </c>
      <c r="BO7" s="40">
        <v>123.82</v>
      </c>
      <c r="BP7" s="40">
        <v>122.54</v>
      </c>
      <c r="BQ7" s="40">
        <v>94.91</v>
      </c>
      <c r="BR7" s="40">
        <v>90.22</v>
      </c>
      <c r="BS7" s="40">
        <v>90.8</v>
      </c>
      <c r="BT7" s="40">
        <v>93.49</v>
      </c>
      <c r="BU7" s="40">
        <v>94.77</v>
      </c>
      <c r="BV7" s="40">
        <v>106.87</v>
      </c>
      <c r="BW7" s="40">
        <v>41.83</v>
      </c>
      <c r="BX7" s="40">
        <v>45.16</v>
      </c>
      <c r="BY7" s="40">
        <v>46.53</v>
      </c>
      <c r="BZ7" s="40">
        <v>44.15</v>
      </c>
      <c r="CA7" s="40">
        <v>41.41</v>
      </c>
      <c r="CB7" s="40">
        <v>47.36</v>
      </c>
      <c r="CC7" s="40">
        <v>49.94</v>
      </c>
      <c r="CD7" s="40">
        <v>50.56</v>
      </c>
      <c r="CE7" s="40">
        <v>49.4</v>
      </c>
      <c r="CF7" s="40">
        <v>49.51</v>
      </c>
      <c r="CG7" s="40">
        <v>20.260000000000002</v>
      </c>
      <c r="CH7" s="40">
        <v>11.2</v>
      </c>
      <c r="CI7" s="40">
        <v>10.4</v>
      </c>
      <c r="CJ7" s="40">
        <v>10.3</v>
      </c>
      <c r="CK7" s="40">
        <v>11.5</v>
      </c>
      <c r="CL7" s="40">
        <v>11.8</v>
      </c>
      <c r="CM7" s="40">
        <v>35.22</v>
      </c>
      <c r="CN7" s="40">
        <v>34.92</v>
      </c>
      <c r="CO7" s="40">
        <v>34.19</v>
      </c>
      <c r="CP7" s="40">
        <v>36.65</v>
      </c>
      <c r="CQ7" s="40">
        <v>33.29</v>
      </c>
      <c r="CR7" s="40">
        <v>53.19</v>
      </c>
      <c r="CS7" s="40">
        <v>14.5</v>
      </c>
      <c r="CT7" s="40">
        <v>15.2</v>
      </c>
      <c r="CU7" s="40">
        <v>15.2</v>
      </c>
      <c r="CV7" s="40">
        <v>17</v>
      </c>
      <c r="CW7" s="40">
        <v>16.899999999999999</v>
      </c>
      <c r="CX7" s="40">
        <v>51.42</v>
      </c>
      <c r="CY7" s="40">
        <v>50.9</v>
      </c>
      <c r="CZ7" s="40">
        <v>49.05</v>
      </c>
      <c r="DA7" s="40">
        <v>50.94</v>
      </c>
      <c r="DB7" s="40">
        <v>49.76</v>
      </c>
      <c r="DC7" s="40">
        <v>75.849999999999994</v>
      </c>
      <c r="DD7" s="40">
        <v>35</v>
      </c>
      <c r="DE7" s="40">
        <v>38.01</v>
      </c>
      <c r="DF7" s="40">
        <v>40.99</v>
      </c>
      <c r="DG7" s="40">
        <v>43.58</v>
      </c>
      <c r="DH7" s="40">
        <v>46.53</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117.6</v>
      </c>
      <c r="V11" s="48">
        <f>IF(U6="-",NA(),U6)</f>
        <v>110.1</v>
      </c>
      <c r="W11" s="48">
        <f>IF(V6="-",NA(),V6)</f>
        <v>107.59</v>
      </c>
      <c r="X11" s="48">
        <f>IF(W6="-",NA(),W6)</f>
        <v>113.24</v>
      </c>
      <c r="Y11" s="48">
        <f>IF(X6="-",NA(),X6)</f>
        <v>112.53</v>
      </c>
      <c r="AE11" s="47" t="s">
        <v>23</v>
      </c>
      <c r="AF11" s="48">
        <f>IF(AE6="-",NA(),AE6)</f>
        <v>0</v>
      </c>
      <c r="AG11" s="48">
        <f>IF(AF6="-",NA(),AF6)</f>
        <v>0</v>
      </c>
      <c r="AH11" s="48">
        <f>IF(AG6="-",NA(),AG6)</f>
        <v>0</v>
      </c>
      <c r="AI11" s="48">
        <f>IF(AH6="-",NA(),AH6)</f>
        <v>0</v>
      </c>
      <c r="AJ11" s="48">
        <f>IF(AI6="-",NA(),AI6)</f>
        <v>0</v>
      </c>
      <c r="AP11" s="47" t="s">
        <v>23</v>
      </c>
      <c r="AQ11" s="48">
        <f>IF(AP6="-",NA(),AP6)</f>
        <v>16096.23</v>
      </c>
      <c r="AR11" s="48">
        <f>IF(AQ6="-",NA(),AQ6)</f>
        <v>6223</v>
      </c>
      <c r="AS11" s="48">
        <f>IF(AR6="-",NA(),AR6)</f>
        <v>6264.51</v>
      </c>
      <c r="AT11" s="48">
        <f>IF(AS6="-",NA(),AS6)</f>
        <v>1745.04</v>
      </c>
      <c r="AU11" s="48">
        <f>IF(AT6="-",NA(),AT6)</f>
        <v>6303.63</v>
      </c>
      <c r="BA11" s="47" t="s">
        <v>23</v>
      </c>
      <c r="BB11" s="48">
        <f>IF(BA6="-",NA(),BA6)</f>
        <v>30.24</v>
      </c>
      <c r="BC11" s="48">
        <f>IF(BB6="-",NA(),BB6)</f>
        <v>32.729999999999997</v>
      </c>
      <c r="BD11" s="48">
        <f>IF(BC6="-",NA(),BC6)</f>
        <v>27.6</v>
      </c>
      <c r="BE11" s="48">
        <f>IF(BD6="-",NA(),BD6)</f>
        <v>22.13</v>
      </c>
      <c r="BF11" s="48">
        <f>IF(BE6="-",NA(),BE6)</f>
        <v>19.55</v>
      </c>
      <c r="BL11" s="47" t="s">
        <v>23</v>
      </c>
      <c r="BM11" s="48">
        <f>IF(BL6="-",NA(),BL6)</f>
        <v>131.75</v>
      </c>
      <c r="BN11" s="48">
        <f>IF(BM6="-",NA(),BM6)</f>
        <v>118.69</v>
      </c>
      <c r="BO11" s="48">
        <f>IF(BN6="-",NA(),BN6)</f>
        <v>113.54</v>
      </c>
      <c r="BP11" s="48">
        <f>IF(BO6="-",NA(),BO6)</f>
        <v>123.82</v>
      </c>
      <c r="BQ11" s="48">
        <f>IF(BP6="-",NA(),BP6)</f>
        <v>122.54</v>
      </c>
      <c r="BW11" s="47" t="s">
        <v>23</v>
      </c>
      <c r="BX11" s="48">
        <f>IF(BW6="-",NA(),BW6)</f>
        <v>41.83</v>
      </c>
      <c r="BY11" s="48">
        <f>IF(BX6="-",NA(),BX6)</f>
        <v>45.16</v>
      </c>
      <c r="BZ11" s="48">
        <f>IF(BY6="-",NA(),BY6)</f>
        <v>46.53</v>
      </c>
      <c r="CA11" s="48">
        <f>IF(BZ6="-",NA(),BZ6)</f>
        <v>44.15</v>
      </c>
      <c r="CB11" s="48">
        <f>IF(CA6="-",NA(),CA6)</f>
        <v>41.41</v>
      </c>
      <c r="CH11" s="47" t="s">
        <v>23</v>
      </c>
      <c r="CI11" s="48">
        <f>IF(CH6="-",NA(),CH6)</f>
        <v>11.2</v>
      </c>
      <c r="CJ11" s="48">
        <f>IF(CI6="-",NA(),CI6)</f>
        <v>10.4</v>
      </c>
      <c r="CK11" s="48">
        <f>IF(CJ6="-",NA(),CJ6)</f>
        <v>10.3</v>
      </c>
      <c r="CL11" s="48">
        <f>IF(CK6="-",NA(),CK6)</f>
        <v>11.5</v>
      </c>
      <c r="CM11" s="48">
        <f>IF(CL6="-",NA(),CL6)</f>
        <v>11.8</v>
      </c>
      <c r="CS11" s="47" t="s">
        <v>23</v>
      </c>
      <c r="CT11" s="48">
        <f>IF(CS6="-",NA(),CS6)</f>
        <v>14.5</v>
      </c>
      <c r="CU11" s="48">
        <f>IF(CT6="-",NA(),CT6)</f>
        <v>15.2</v>
      </c>
      <c r="CV11" s="48">
        <f>IF(CU6="-",NA(),CU6)</f>
        <v>15.2</v>
      </c>
      <c r="CW11" s="48">
        <f>IF(CV6="-",NA(),CV6)</f>
        <v>17</v>
      </c>
      <c r="CX11" s="48">
        <f>IF(CW6="-",NA(),CW6)</f>
        <v>16.899999999999999</v>
      </c>
      <c r="DD11" s="47" t="s">
        <v>23</v>
      </c>
      <c r="DE11" s="48">
        <f>IF(DD6="-",NA(),DD6)</f>
        <v>35</v>
      </c>
      <c r="DF11" s="48">
        <f>IF(DE6="-",NA(),DE6)</f>
        <v>38.01</v>
      </c>
      <c r="DG11" s="48">
        <f>IF(DF6="-",NA(),DF6)</f>
        <v>40.99</v>
      </c>
      <c r="DH11" s="48">
        <f>IF(DG6="-",NA(),DG6)</f>
        <v>43.58</v>
      </c>
      <c r="DI11" s="48">
        <f>IF(DH6="-",NA(),DH6)</f>
        <v>46.53</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2024-02-01T23:42:13Z</cp:lastPrinted>
  <dcterms:created xsi:type="dcterms:W3CDTF">2023-12-05T01:32:59Z</dcterms:created>
  <dcterms:modified xsi:type="dcterms:W3CDTF">2024-02-06T00:23:58Z</dcterms:modified>
  <cp:category/>
</cp:coreProperties>
</file>