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Z:\2023年度\業務別\300　決算関係\310　決算\002 企業決算\01_照会・回答\20240202〆　公営企業に係る経営比較分析表（令和４年度決算）の分析等について（依頼）\03　回答\05　農集\"/>
    </mc:Choice>
  </mc:AlternateContent>
  <xr:revisionPtr revIDLastSave="0" documentId="13_ncr:1_{06011DBF-81AC-4576-9B80-1699FA91480B}" xr6:coauthVersionLast="47" xr6:coauthVersionMax="47" xr10:uidLastSave="{00000000-0000-0000-0000-000000000000}"/>
  <workbookProtection workbookAlgorithmName="SHA-512" workbookHashValue="4wbV9GM7TEowB1VWemb/vDnDXRXY3a6umRjyeqqR2P4EZEDXrypmkxQkA6GTB6zoF0uOzSGPToDQWnfVHD21iw==" workbookSaltValue="qn37tYbLD6TECnrTXjE/ew=="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Q6" i="5"/>
  <c r="W10" i="4" s="1"/>
  <c r="P6" i="5"/>
  <c r="P10" i="4" s="1"/>
  <c r="O6" i="5"/>
  <c r="I10" i="4" s="1"/>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BB10" i="4"/>
  <c r="AT10" i="4"/>
  <c r="AD10" i="4"/>
  <c r="B10" i="4"/>
  <c r="AL8" i="4"/>
  <c r="AD8" i="4"/>
  <c r="W8" i="4"/>
  <c r="P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<sst xmlns="http://schemas.openxmlformats.org/spreadsheetml/2006/main" count="236" uniqueCount="121">
  <si>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</si>
  <si>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</si>
  <si>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</si>
  <si>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</si>
  <si>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</si>
  <si>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</si>
  <si>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</si>
  <si>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</si>
  <si>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</si>
  <si>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</si>
  <si>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</si>
  <si>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</si>
  <si>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</si>
  <si>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</si>
  <si>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</si>
  <si>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</si>
  <si>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</si>
  <si>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</si>
  <si>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</si>
  <si>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</si>
  <si>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</si>
  <si>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</si>
  <si>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</si>
  <si>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</si>
  <si>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</si>
  <si>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</si>
  <si>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</si>
  <si>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</si>
  <si>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</si>
  <si>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</si>
  <si>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</si>
  <si>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</si>
  <si>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</si>
  <si>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</si>
  <si>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</si>
  <si>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</si>
  <si>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</si>
  <si>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</si>
  <si>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</si>
  <si>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</si>
  <si>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</si>
  <si>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</si>
  <si>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</si>
  <si>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</si>
  <si>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</si>
  <si>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</si>
  <si>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</si>
  <si>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</si>
  <si>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</si>
  <si>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</si>
  <si>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</si>
  <si>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</si>
  <si>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</si>
  <si>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</si>
  <si>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</si>
  <si>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</si>
  <si>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</si>
  <si>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</si>
  <si>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</si>
  <si>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</si>
  <si>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</si>
  <si>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</si>
  <si>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</si>
  <si>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</si>
  <si>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</si>
  <si>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</si>
  <si>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</si>
  <si>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</si>
  <si>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</si>
  <si>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</si>
  <si>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</si>
  <si>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</si>
  <si>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</si>
  <si>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</si>
  <si>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</si>
  <si>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</si>
  <si>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</si>
  <si>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</si>
  <si>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</si>
  <si>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</si>
  <si>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</si>
  <si>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</si>
  <si>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</si>
  <si>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</si>
  <si>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</si>
  <si>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</si>
  <si>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</si>
  <si>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</si>
  <si>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</si>
  <si>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</si>
  <si>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</si>
  <si>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</si>
  <si>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</si>
  <si>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</si>
  <si>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</si>
  <si>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</si>
  <si>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</si>
  <si>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</si>
  <si>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</si>
  <si>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熊本市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</si>
  <si>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</si>
  <si>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</si>
  <si>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</si>
  <si>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</si>
  <si>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</si>
  <si>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</si>
  <si>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</si>
  <si>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</si>
  <si>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</si>
  <si>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</si>
  <si>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</si>
  <si>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</si>
  <si>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</si>
  <si>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</si>
  <si>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</si>
  <si>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</si>
  <si>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</si>
  <si>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</si>
  <si>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各施設とも供用開始から20年を経過しており、老朽化が進行していることから最適整備構想に基づく施設更新が必要となっている。
　また、不明水の浸入が確認されており、継続して不明水対策（調査・工事等）を行っている。</t>
    <rPh sb="1" eb="2">
      <t>カク</t>
    </rPh>
    <rPh sb="2" eb="4">
      <t>シセツ</t>
    </rPh>
    <rPh sb="6" eb="10">
      <t>キョウヨウカイシ</t>
    </rPh>
    <rPh sb="14" eb="15">
      <t>ネン</t>
    </rPh>
    <rPh sb="16" eb="18">
      <t>ケイカ</t>
    </rPh>
    <rPh sb="23" eb="26">
      <t>ロウキュウカ</t>
    </rPh>
    <rPh sb="27" eb="29">
      <t>シンコウ</t>
    </rPh>
    <rPh sb="37" eb="43">
      <t>サイテキセイビコウソウ</t>
    </rPh>
    <rPh sb="44" eb="45">
      <t>モト</t>
    </rPh>
    <rPh sb="47" eb="51">
      <t>シセツコウシン</t>
    </rPh>
    <rPh sb="52" eb="54">
      <t>ヒツヨウ</t>
    </rPh>
    <rPh sb="66" eb="69">
      <t>フメイスイ</t>
    </rPh>
    <rPh sb="70" eb="72">
      <t>シンニュウ</t>
    </rPh>
    <rPh sb="73" eb="75">
      <t>カクニン</t>
    </rPh>
    <rPh sb="81" eb="83">
      <t>ケイゾク</t>
    </rPh>
    <rPh sb="85" eb="88">
      <t>フメイスイ</t>
    </rPh>
    <rPh sb="99" eb="100">
      <t>オコナ</t>
    </rPh>
    <phoneticPr fontId="4"/>
  </si>
  <si>
    <t>　継続して不明水対策（調査・工事等）を行っているため、経費回収率は10％付近で推移しているが、今後も適正な施設管理のため、不明水の削減や施設更新に取り組む。
　併せて、効率的な運営を目的とした公共下水道との施設統合に向け、調整を進めていく。</t>
    <rPh sb="1" eb="3">
      <t>ケイゾク</t>
    </rPh>
    <rPh sb="5" eb="8">
      <t>フメイスイ</t>
    </rPh>
    <rPh sb="8" eb="10">
      <t>タイサク</t>
    </rPh>
    <rPh sb="19" eb="20">
      <t>オコナ</t>
    </rPh>
    <rPh sb="27" eb="29">
      <t>ケイヒ</t>
    </rPh>
    <rPh sb="29" eb="32">
      <t>カイシュウリツ</t>
    </rPh>
    <rPh sb="36" eb="38">
      <t>フキン</t>
    </rPh>
    <rPh sb="39" eb="41">
      <t>スイイ</t>
    </rPh>
    <rPh sb="47" eb="49">
      <t>コンゴ</t>
    </rPh>
    <rPh sb="50" eb="52">
      <t>テキセイ</t>
    </rPh>
    <rPh sb="53" eb="55">
      <t>シセツ</t>
    </rPh>
    <rPh sb="55" eb="57">
      <t>カンリ</t>
    </rPh>
    <rPh sb="61" eb="64">
      <t>フメイスイ</t>
    </rPh>
    <rPh sb="65" eb="67">
      <t>サクゲン</t>
    </rPh>
    <rPh sb="68" eb="70">
      <t>シセツ</t>
    </rPh>
    <rPh sb="70" eb="72">
      <t>コウシン</t>
    </rPh>
    <rPh sb="73" eb="74">
      <t>ト</t>
    </rPh>
    <rPh sb="75" eb="76">
      <t>ク</t>
    </rPh>
    <rPh sb="80" eb="81">
      <t>アワ</t>
    </rPh>
    <rPh sb="84" eb="87">
      <t>コウリツテキ</t>
    </rPh>
    <rPh sb="88" eb="90">
      <t>ウンエイ</t>
    </rPh>
    <rPh sb="91" eb="93">
      <t>モクテキ</t>
    </rPh>
    <rPh sb="96" eb="98">
      <t>コウキョウ</t>
    </rPh>
    <rPh sb="98" eb="101">
      <t>ゲスイドウ</t>
    </rPh>
    <rPh sb="103" eb="105">
      <t>シセツ</t>
    </rPh>
    <rPh sb="105" eb="107">
      <t>トウゴウ</t>
    </rPh>
    <rPh sb="108" eb="109">
      <t>ム</t>
    </rPh>
    <rPh sb="111" eb="113">
      <t>チョウセイ</t>
    </rPh>
    <rPh sb="114" eb="115">
      <t>スス</t>
    </rPh>
    <phoneticPr fontId="4"/>
  </si>
  <si>
    <t>　収益的収支比率について、100％を超えている（単年度収支で比較すると黒字）が、使用料以外の収入（一般会計からの繰入）に依存しているため、接続率の向上による収支の増加、不明水の削減や施設の統廃合を進めるなどにより、維持管理費の削減が必要である。
　施設利用率については、平成28年熊本地震発生に伴う利用休止などにより減少傾向にあったが、令和2年においては新規接続者の増加や施設の利用再開に伴い増加した。しかし、令和3年から令和4年にかけては施設利用率が微減となっており、これについては人口減少や節水などの取り組みによるものと考えられる。</t>
    <rPh sb="1" eb="3">
      <t>シュウエキ</t>
    </rPh>
    <rPh sb="3" eb="4">
      <t>テキ</t>
    </rPh>
    <rPh sb="4" eb="6">
      <t>シュウシ</t>
    </rPh>
    <rPh sb="6" eb="8">
      <t>ヒリツ</t>
    </rPh>
    <rPh sb="18" eb="19">
      <t>コ</t>
    </rPh>
    <rPh sb="24" eb="27">
      <t>タンネンド</t>
    </rPh>
    <rPh sb="27" eb="29">
      <t>シュウシ</t>
    </rPh>
    <rPh sb="30" eb="32">
      <t>ヒカク</t>
    </rPh>
    <rPh sb="35" eb="37">
      <t>クロジ</t>
    </rPh>
    <rPh sb="40" eb="45">
      <t>シヨウリョウイガイ</t>
    </rPh>
    <rPh sb="46" eb="48">
      <t>シュウニュウ</t>
    </rPh>
    <rPh sb="49" eb="53">
      <t>イッパンカイケイ</t>
    </rPh>
    <rPh sb="56" eb="58">
      <t>クリイレ</t>
    </rPh>
    <rPh sb="60" eb="62">
      <t>イゾン</t>
    </rPh>
    <rPh sb="69" eb="72">
      <t>セツゾクリツ</t>
    </rPh>
    <rPh sb="73" eb="75">
      <t>コウジョウ</t>
    </rPh>
    <rPh sb="78" eb="80">
      <t>シュウシ</t>
    </rPh>
    <rPh sb="81" eb="83">
      <t>ゾウカ</t>
    </rPh>
    <rPh sb="84" eb="87">
      <t>フメイスイ</t>
    </rPh>
    <rPh sb="88" eb="90">
      <t>サクゲン</t>
    </rPh>
    <rPh sb="91" eb="93">
      <t>シセツ</t>
    </rPh>
    <rPh sb="94" eb="97">
      <t>トウハイゴウ</t>
    </rPh>
    <rPh sb="98" eb="99">
      <t>スス</t>
    </rPh>
    <rPh sb="107" eb="112">
      <t>イジカンリヒ</t>
    </rPh>
    <rPh sb="113" eb="115">
      <t>サクゲン</t>
    </rPh>
    <rPh sb="116" eb="118">
      <t>ヒツヨウ</t>
    </rPh>
    <rPh sb="124" eb="126">
      <t>シセツ</t>
    </rPh>
    <rPh sb="126" eb="129">
      <t>リヨウリツ</t>
    </rPh>
    <rPh sb="135" eb="137">
      <t>ヘイセイ</t>
    </rPh>
    <rPh sb="211" eb="213">
      <t>レイワ</t>
    </rPh>
    <rPh sb="214" eb="215">
      <t>ネン</t>
    </rPh>
    <rPh sb="242" eb="244">
      <t>ジンコウ</t>
    </rPh>
    <rPh sb="244" eb="246">
      <t>ゲンショウ</t>
    </rPh>
    <rPh sb="247" eb="249">
      <t>セッスイ</t>
    </rPh>
    <rPh sb="252" eb="253">
      <t>ト</t>
    </rPh>
    <rPh sb="254" eb="255">
      <t>ク</t>
    </rPh>
    <rPh sb="262" eb="26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</si>
</sst>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29-414A-8441-50156B004B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929-414A-8441-50156B004B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33.020000000000003</c:v>
                </c:pt>
                <c:pt idx="1">
                  <c:v>32.270000000000003</c:v>
                </c:pt>
                <c:pt idx="2">
                  <c:v>57.61</c:v>
                </c:pt>
                <c:pt idx="3">
                  <c:v>56.66</c:v>
                </c:pt>
                <c:pt idx="4">
                  <c:v>51.7</c:v>
                </c:pt>
              </c:numCache>
            </c:numRef>
          </c:val>
          <c:extLst>
            <c:ext xmlns:c16="http://schemas.microsoft.com/office/drawing/2014/chart" uri="{C3380CC4-5D6E-409C-BE32-E72D297353CC}">
              <c16:uniqueId val="{00000000-7E4D-4308-B72F-E21040CCEA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E4D-4308-B72F-E21040CCEA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70.77</c:v>
                </c:pt>
                <c:pt idx="1">
                  <c:v>75.209999999999994</c:v>
                </c:pt>
                <c:pt idx="2">
                  <c:v>76.92</c:v>
                </c:pt>
                <c:pt idx="3">
                  <c:v>77.239999999999995</c:v>
                </c:pt>
                <c:pt idx="4">
                  <c:v>77.22</c:v>
                </c:pt>
              </c:numCache>
            </c:numRef>
          </c:val>
          <c:extLst>
            <c:ext xmlns:c16="http://schemas.microsoft.com/office/drawing/2014/chart" uri="{C3380CC4-5D6E-409C-BE32-E72D297353CC}">
              <c16:uniqueId val="{00000000-BFB4-42C7-9D77-5AED013977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BFB4-42C7-9D77-5AED013977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109.43</c:v>
                </c:pt>
                <c:pt idx="1">
                  <c:v>105.73</c:v>
                </c:pt>
                <c:pt idx="2">
                  <c:v>102.3</c:v>
                </c:pt>
                <c:pt idx="3">
                  <c:v>123.34</c:v>
                </c:pt>
                <c:pt idx="4">
                  <c:v>115.3</c:v>
                </c:pt>
              </c:numCache>
            </c:numRef>
          </c:val>
          <c:extLst>
            <c:ext xmlns:c16="http://schemas.microsoft.com/office/drawing/2014/chart" uri="{C3380CC4-5D6E-409C-BE32-E72D297353CC}">
              <c16:uniqueId val="{00000000-3337-4A26-AF91-EE8B0E5851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37-4A26-AF91-EE8B0E5851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02-4094-AB22-2C8748B4F1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02-4094-AB22-2C8748B4F1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BB-484E-8E0A-31EFE4902F3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BB-484E-8E0A-31EFE4902F3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7B-4491-9E22-BCDA98CF79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7B-4491-9E22-BCDA98CF79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CB-4AD6-985E-ACC0E9DC6F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CB-4AD6-985E-ACC0E9DC6F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1666.32</c:v>
                </c:pt>
              </c:numCache>
            </c:numRef>
          </c:val>
          <c:extLst>
            <c:ext xmlns:c16="http://schemas.microsoft.com/office/drawing/2014/chart" uri="{C3380CC4-5D6E-409C-BE32-E72D297353CC}">
              <c16:uniqueId val="{00000000-30C8-4888-AA74-5E67743D39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30C8-4888-AA74-5E67743D39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12.76</c:v>
                </c:pt>
                <c:pt idx="1">
                  <c:v>11.38</c:v>
                </c:pt>
                <c:pt idx="2">
                  <c:v>9.4</c:v>
                </c:pt>
                <c:pt idx="3">
                  <c:v>11.12</c:v>
                </c:pt>
                <c:pt idx="4">
                  <c:v>8.99</c:v>
                </c:pt>
              </c:numCache>
            </c:numRef>
          </c:val>
          <c:extLst>
            <c:ext xmlns:c16="http://schemas.microsoft.com/office/drawing/2014/chart" uri="{C3380CC4-5D6E-409C-BE32-E72D297353CC}">
              <c16:uniqueId val="{00000000-0205-4902-A15C-C09B2D30AA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205-4902-A15C-C09B2D30AA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848.65</c:v>
                </c:pt>
                <c:pt idx="1">
                  <c:v>962.97</c:v>
                </c:pt>
                <c:pt idx="2">
                  <c:v>1117.8499999999999</c:v>
                </c:pt>
                <c:pt idx="3">
                  <c:v>984.96</c:v>
                </c:pt>
                <c:pt idx="4">
                  <c:v>1355.97</c:v>
                </c:pt>
              </c:numCache>
            </c:numRef>
          </c:val>
          <c:extLst>
            <c:ext xmlns:c16="http://schemas.microsoft.com/office/drawing/2014/chart" uri="{C3380CC4-5D6E-409C-BE32-E72D297353CC}">
              <c16:uniqueId val="{00000000-5895-492D-938D-1403D9BAFB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5895-492D-938D-1403D9BAFB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C58" zoomScale="85" zoomScaleNormal="85" workbookViewId="0">
      <selection activeCell="CD24" sqref="CD2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2" t="str">
        <f>データ!H6</f>
        <v>熊本県　熊本市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2">
      <c r="A8" s="2"/>
      <c r="B8" s="59" t="str">
        <f>データ!I6</f>
        <v>法非適用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F2</v>
      </c>
      <c r="X8" s="59"/>
      <c r="Y8" s="59"/>
      <c r="Z8" s="59"/>
      <c r="AA8" s="59"/>
      <c r="AB8" s="59"/>
      <c r="AC8" s="59"/>
      <c r="AD8" s="60" t="str">
        <f>データ!$M$6</f>
        <v>非設置</v>
      </c>
      <c r="AE8" s="60"/>
      <c r="AF8" s="60"/>
      <c r="AG8" s="60"/>
      <c r="AH8" s="60"/>
      <c r="AI8" s="60"/>
      <c r="AJ8" s="60"/>
      <c r="AK8" s="3"/>
      <c r="AL8" s="40">
        <f>データ!S6</f>
        <v>731476</v>
      </c>
      <c r="AM8" s="40"/>
      <c r="AN8" s="40"/>
      <c r="AO8" s="40"/>
      <c r="AP8" s="40"/>
      <c r="AQ8" s="40"/>
      <c r="AR8" s="40"/>
      <c r="AS8" s="40"/>
      <c r="AT8" s="39">
        <f>データ!T6</f>
        <v>390.32</v>
      </c>
      <c r="AU8" s="39"/>
      <c r="AV8" s="39"/>
      <c r="AW8" s="39"/>
      <c r="AX8" s="39"/>
      <c r="AY8" s="39"/>
      <c r="AZ8" s="39"/>
      <c r="BA8" s="39"/>
      <c r="BB8" s="39">
        <f>データ!U6</f>
        <v>1874.04</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2">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2">
      <c r="A10" s="2"/>
      <c r="B10" s="39" t="str">
        <f>データ!N6</f>
        <v>-</v>
      </c>
      <c r="C10" s="39"/>
      <c r="D10" s="39"/>
      <c r="E10" s="39"/>
      <c r="F10" s="39"/>
      <c r="G10" s="39"/>
      <c r="H10" s="39"/>
      <c r="I10" s="39" t="str">
        <f>データ!O6</f>
        <v>該当数値なし</v>
      </c>
      <c r="J10" s="39"/>
      <c r="K10" s="39"/>
      <c r="L10" s="39"/>
      <c r="M10" s="39"/>
      <c r="N10" s="39"/>
      <c r="O10" s="39"/>
      <c r="P10" s="39">
        <f>データ!P6</f>
        <v>0.53</v>
      </c>
      <c r="Q10" s="39"/>
      <c r="R10" s="39"/>
      <c r="S10" s="39"/>
      <c r="T10" s="39"/>
      <c r="U10" s="39"/>
      <c r="V10" s="39"/>
      <c r="W10" s="39">
        <f>データ!Q6</f>
        <v>96.07</v>
      </c>
      <c r="X10" s="39"/>
      <c r="Y10" s="39"/>
      <c r="Z10" s="39"/>
      <c r="AA10" s="39"/>
      <c r="AB10" s="39"/>
      <c r="AC10" s="39"/>
      <c r="AD10" s="40">
        <f>データ!R6</f>
        <v>2346</v>
      </c>
      <c r="AE10" s="40"/>
      <c r="AF10" s="40"/>
      <c r="AG10" s="40"/>
      <c r="AH10" s="40"/>
      <c r="AI10" s="40"/>
      <c r="AJ10" s="40"/>
      <c r="AK10" s="2"/>
      <c r="AL10" s="40">
        <f>データ!V6</f>
        <v>3868</v>
      </c>
      <c r="AM10" s="40"/>
      <c r="AN10" s="40"/>
      <c r="AO10" s="40"/>
      <c r="AP10" s="40"/>
      <c r="AQ10" s="40"/>
      <c r="AR10" s="40"/>
      <c r="AS10" s="40"/>
      <c r="AT10" s="39">
        <f>データ!W6</f>
        <v>1.53</v>
      </c>
      <c r="AU10" s="39"/>
      <c r="AV10" s="39"/>
      <c r="AW10" s="39"/>
      <c r="AX10" s="39"/>
      <c r="AY10" s="39"/>
      <c r="AZ10" s="39"/>
      <c r="BA10" s="39"/>
      <c r="BB10" s="39">
        <f>データ!X6</f>
        <v>2528.1</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120</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118</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119</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v4SDZh3XAjJeBQUJ5v+4xU/WeU5EMm0HYVDTVjCOzjHZKuBqS2g1ktqXXp23P2oxhbxM1/dQM48cBaJO6QiprQ==" saltValue="TOhfeUkF4IXlZzy5YEXv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67" t="s">
        <v>55</v>
      </c>
      <c r="I3" s="68"/>
      <c r="J3" s="68"/>
      <c r="K3" s="68"/>
      <c r="L3" s="68"/>
      <c r="M3" s="68"/>
      <c r="N3" s="68"/>
      <c r="O3" s="68"/>
      <c r="P3" s="68"/>
      <c r="Q3" s="68"/>
      <c r="R3" s="68"/>
      <c r="S3" s="68"/>
      <c r="T3" s="68"/>
      <c r="U3" s="68"/>
      <c r="V3" s="68"/>
      <c r="W3" s="68"/>
      <c r="X3" s="69"/>
      <c r="Y3" s="73" t="s">
        <v>56</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57</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2">
      <c r="A4" s="14" t="s">
        <v>58</v>
      </c>
      <c r="B4" s="16"/>
      <c r="C4" s="16"/>
      <c r="D4" s="16"/>
      <c r="E4" s="16"/>
      <c r="F4" s="16"/>
      <c r="G4" s="16"/>
      <c r="H4" s="70"/>
      <c r="I4" s="71"/>
      <c r="J4" s="71"/>
      <c r="K4" s="71"/>
      <c r="L4" s="71"/>
      <c r="M4" s="71"/>
      <c r="N4" s="71"/>
      <c r="O4" s="71"/>
      <c r="P4" s="71"/>
      <c r="Q4" s="71"/>
      <c r="R4" s="71"/>
      <c r="S4" s="71"/>
      <c r="T4" s="71"/>
      <c r="U4" s="71"/>
      <c r="V4" s="71"/>
      <c r="W4" s="71"/>
      <c r="X4" s="72"/>
      <c r="Y4" s="66" t="s">
        <v>59</v>
      </c>
      <c r="Z4" s="66"/>
      <c r="AA4" s="66"/>
      <c r="AB4" s="66"/>
      <c r="AC4" s="66"/>
      <c r="AD4" s="66"/>
      <c r="AE4" s="66"/>
      <c r="AF4" s="66"/>
      <c r="AG4" s="66"/>
      <c r="AH4" s="66"/>
      <c r="AI4" s="66"/>
      <c r="AJ4" s="66" t="s">
        <v>60</v>
      </c>
      <c r="AK4" s="66"/>
      <c r="AL4" s="66"/>
      <c r="AM4" s="66"/>
      <c r="AN4" s="66"/>
      <c r="AO4" s="66"/>
      <c r="AP4" s="66"/>
      <c r="AQ4" s="66"/>
      <c r="AR4" s="66"/>
      <c r="AS4" s="66"/>
      <c r="AT4" s="66"/>
      <c r="AU4" s="66" t="s">
        <v>61</v>
      </c>
      <c r="AV4" s="66"/>
      <c r="AW4" s="66"/>
      <c r="AX4" s="66"/>
      <c r="AY4" s="66"/>
      <c r="AZ4" s="66"/>
      <c r="BA4" s="66"/>
      <c r="BB4" s="66"/>
      <c r="BC4" s="66"/>
      <c r="BD4" s="66"/>
      <c r="BE4" s="66"/>
      <c r="BF4" s="66" t="s">
        <v>62</v>
      </c>
      <c r="BG4" s="66"/>
      <c r="BH4" s="66"/>
      <c r="BI4" s="66"/>
      <c r="BJ4" s="66"/>
      <c r="BK4" s="66"/>
      <c r="BL4" s="66"/>
      <c r="BM4" s="66"/>
      <c r="BN4" s="66"/>
      <c r="BO4" s="66"/>
      <c r="BP4" s="66"/>
      <c r="BQ4" s="66" t="s">
        <v>63</v>
      </c>
      <c r="BR4" s="66"/>
      <c r="BS4" s="66"/>
      <c r="BT4" s="66"/>
      <c r="BU4" s="66"/>
      <c r="BV4" s="66"/>
      <c r="BW4" s="66"/>
      <c r="BX4" s="66"/>
      <c r="BY4" s="66"/>
      <c r="BZ4" s="66"/>
      <c r="CA4" s="66"/>
      <c r="CB4" s="66" t="s">
        <v>64</v>
      </c>
      <c r="CC4" s="66"/>
      <c r="CD4" s="66"/>
      <c r="CE4" s="66"/>
      <c r="CF4" s="66"/>
      <c r="CG4" s="66"/>
      <c r="CH4" s="66"/>
      <c r="CI4" s="66"/>
      <c r="CJ4" s="66"/>
      <c r="CK4" s="66"/>
      <c r="CL4" s="66"/>
      <c r="CM4" s="66" t="s">
        <v>65</v>
      </c>
      <c r="CN4" s="66"/>
      <c r="CO4" s="66"/>
      <c r="CP4" s="66"/>
      <c r="CQ4" s="66"/>
      <c r="CR4" s="66"/>
      <c r="CS4" s="66"/>
      <c r="CT4" s="66"/>
      <c r="CU4" s="66"/>
      <c r="CV4" s="66"/>
      <c r="CW4" s="66"/>
      <c r="CX4" s="66" t="s">
        <v>66</v>
      </c>
      <c r="CY4" s="66"/>
      <c r="CZ4" s="66"/>
      <c r="DA4" s="66"/>
      <c r="DB4" s="66"/>
      <c r="DC4" s="66"/>
      <c r="DD4" s="66"/>
      <c r="DE4" s="66"/>
      <c r="DF4" s="66"/>
      <c r="DG4" s="66"/>
      <c r="DH4" s="66"/>
      <c r="DI4" s="66" t="s">
        <v>67</v>
      </c>
      <c r="DJ4" s="66"/>
      <c r="DK4" s="66"/>
      <c r="DL4" s="66"/>
      <c r="DM4" s="66"/>
      <c r="DN4" s="66"/>
      <c r="DO4" s="66"/>
      <c r="DP4" s="66"/>
      <c r="DQ4" s="66"/>
      <c r="DR4" s="66"/>
      <c r="DS4" s="66"/>
      <c r="DT4" s="66" t="s">
        <v>68</v>
      </c>
      <c r="DU4" s="66"/>
      <c r="DV4" s="66"/>
      <c r="DW4" s="66"/>
      <c r="DX4" s="66"/>
      <c r="DY4" s="66"/>
      <c r="DZ4" s="66"/>
      <c r="EA4" s="66"/>
      <c r="EB4" s="66"/>
      <c r="EC4" s="66"/>
      <c r="ED4" s="66"/>
      <c r="EE4" s="66" t="s">
        <v>69</v>
      </c>
      <c r="EF4" s="66"/>
      <c r="EG4" s="66"/>
      <c r="EH4" s="66"/>
      <c r="EI4" s="66"/>
      <c r="EJ4" s="66"/>
      <c r="EK4" s="66"/>
      <c r="EL4" s="66"/>
      <c r="EM4" s="66"/>
      <c r="EN4" s="66"/>
      <c r="EO4" s="66"/>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431001</v>
      </c>
      <c r="D6" s="19">
        <f t="shared" si="3"/>
        <v>47</v>
      </c>
      <c r="E6" s="19">
        <f t="shared" si="3"/>
        <v>17</v>
      </c>
      <c r="F6" s="19">
        <f t="shared" si="3"/>
        <v>5</v>
      </c>
      <c r="G6" s="19">
        <f t="shared" si="3"/>
        <v>0</v>
      </c>
      <c r="H6" s="19" t="str">
        <f t="shared" si="3"/>
        <v>熊本県　熊本市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0.53</v>
      </c>
      <c r="Q6" s="20">
        <f t="shared" si="3"/>
        <v>96.07</v>
      </c>
      <c r="R6" s="20">
        <f t="shared" si="3"/>
        <v>2346</v>
      </c>
      <c r="S6" s="20">
        <f t="shared" si="3"/>
        <v>731476</v>
      </c>
      <c r="T6" s="20">
        <f t="shared" si="3"/>
        <v>390.32</v>
      </c>
      <c r="U6" s="20">
        <f t="shared" si="3"/>
        <v>1874.04</v>
      </c>
      <c r="V6" s="20">
        <f t="shared" si="3"/>
        <v>3868</v>
      </c>
      <c r="W6" s="20">
        <f t="shared" si="3"/>
        <v>1.53</v>
      </c>
      <c r="X6" s="20">
        <f t="shared" si="3"/>
        <v>2528.1</v>
      </c>
      <c r="Y6" s="21">
        <f>IF(Y7="",NA(),Y7)</f>
        <v>109.43</v>
      </c>
      <c r="Z6" s="21">
        <f t="shared" ref="Z6:AH6" si="4">IF(Z7="",NA(),Z7)</f>
        <v>105.73</v>
      </c>
      <c r="AA6" s="21">
        <f t="shared" si="4"/>
        <v>102.3</v>
      </c>
      <c r="AB6" s="21">
        <f t="shared" si="4"/>
        <v>123.34</v>
      </c>
      <c r="AC6" s="21">
        <f t="shared" si="4"/>
        <v>115.3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1666.32</v>
      </c>
      <c r="BK6" s="21">
        <f t="shared" si="7"/>
        <v>789.46</v>
      </c>
      <c r="BL6" s="21">
        <f t="shared" si="7"/>
        <v>826.83</v>
      </c>
      <c r="BM6" s="21">
        <f t="shared" si="7"/>
        <v>867.83</v>
      </c>
      <c r="BN6" s="21">
        <f t="shared" si="7"/>
        <v>791.76</v>
      </c>
      <c r="BO6" s="21">
        <f t="shared" si="7"/>
        <v>900.82</v>
      </c>
      <c r="BP6" s="20" t="str">
        <f>IF(BP7="","",IF(BP7="-","【-】","【"&amp;SUBSTITUTE(TEXT(BP7,"#,##0.00"),"-","△")&amp;"】"))</f>
        <v>【809.19】</v>
      </c>
      <c r="BQ6" s="21">
        <f>IF(BQ7="",NA(),BQ7)</f>
        <v>12.76</v>
      </c>
      <c r="BR6" s="21">
        <f t="shared" ref="BR6:BZ6" si="8">IF(BR7="",NA(),BR7)</f>
        <v>11.38</v>
      </c>
      <c r="BS6" s="21">
        <f t="shared" si="8"/>
        <v>9.4</v>
      </c>
      <c r="BT6" s="21">
        <f t="shared" si="8"/>
        <v>11.12</v>
      </c>
      <c r="BU6" s="21">
        <f t="shared" si="8"/>
        <v>8.99</v>
      </c>
      <c r="BV6" s="21">
        <f t="shared" si="8"/>
        <v>57.77</v>
      </c>
      <c r="BW6" s="21">
        <f t="shared" si="8"/>
        <v>57.31</v>
      </c>
      <c r="BX6" s="21">
        <f t="shared" si="8"/>
        <v>57.08</v>
      </c>
      <c r="BY6" s="21">
        <f t="shared" si="8"/>
        <v>56.26</v>
      </c>
      <c r="BZ6" s="21">
        <f t="shared" si="8"/>
        <v>52.94</v>
      </c>
      <c r="CA6" s="20" t="str">
        <f>IF(CA7="","",IF(CA7="-","【-】","【"&amp;SUBSTITUTE(TEXT(CA7,"#,##0.00"),"-","△")&amp;"】"))</f>
        <v>【57.02】</v>
      </c>
      <c r="CB6" s="21">
        <f>IF(CB7="",NA(),CB7)</f>
        <v>848.65</v>
      </c>
      <c r="CC6" s="21">
        <f t="shared" ref="CC6:CK6" si="9">IF(CC7="",NA(),CC7)</f>
        <v>962.97</v>
      </c>
      <c r="CD6" s="21">
        <f t="shared" si="9"/>
        <v>1117.8499999999999</v>
      </c>
      <c r="CE6" s="21">
        <f t="shared" si="9"/>
        <v>984.96</v>
      </c>
      <c r="CF6" s="21">
        <f t="shared" si="9"/>
        <v>1355.97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33.020000000000003</v>
      </c>
      <c r="CN6" s="21">
        <f t="shared" ref="CN6:CV6" si="10">IF(CN7="",NA(),CN7)</f>
        <v>32.270000000000003</v>
      </c>
      <c r="CO6" s="21">
        <f t="shared" si="10"/>
        <v>57.61</v>
      </c>
      <c r="CP6" s="21">
        <f t="shared" si="10"/>
        <v>56.66</v>
      </c>
      <c r="CQ6" s="21">
        <f t="shared" si="10"/>
        <v>51.7</v>
      </c>
      <c r="CR6" s="21">
        <f t="shared" si="10"/>
        <v>50.68</v>
      </c>
      <c r="CS6" s="21">
        <f t="shared" si="10"/>
        <v>50.14</v>
      </c>
      <c r="CT6" s="21">
        <f t="shared" si="10"/>
        <v>54.83</v>
      </c>
      <c r="CU6" s="21">
        <f t="shared" si="10"/>
        <v>66.53</v>
      </c>
      <c r="CV6" s="21">
        <f t="shared" si="10"/>
        <v>52.35</v>
      </c>
      <c r="CW6" s="20" t="str">
        <f>IF(CW7="","",IF(CW7="-","【-】","【"&amp;SUBSTITUTE(TEXT(CW7,"#,##0.00"),"-","△")&amp;"】"))</f>
        <v>【52.55】</v>
      </c>
      <c r="CX6" s="21">
        <f>IF(CX7="",NA(),CX7)</f>
        <v>70.77</v>
      </c>
      <c r="CY6" s="21">
        <f t="shared" ref="CY6:DG6" si="11">IF(CY7="",NA(),CY7)</f>
        <v>75.209999999999994</v>
      </c>
      <c r="CZ6" s="21">
        <f t="shared" si="11"/>
        <v>76.92</v>
      </c>
      <c r="DA6" s="21">
        <f t="shared" si="11"/>
        <v>77.239999999999995</v>
      </c>
      <c r="DB6" s="21">
        <f t="shared" si="11"/>
        <v>77.22</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431001</v>
      </c>
      <c r="D7" s="23">
        <v>47</v>
      </c>
      <c r="E7" s="23">
        <v>17</v>
      </c>
      <c r="F7" s="23">
        <v>5</v>
      </c>
      <c r="G7" s="23">
        <v>0</v>
      </c>
      <c r="H7" s="23" t="s">
        <v>99</v>
      </c>
      <c r="I7" s="23" t="s">
        <v>100</v>
      </c>
      <c r="J7" s="23" t="s">
        <v>101</v>
      </c>
      <c r="K7" s="23" t="s">
        <v>102</v>
      </c>
      <c r="L7" s="23" t="s">
        <v>103</v>
      </c>
      <c r="M7" s="23" t="s">
        <v>104</v>
      </c>
      <c r="N7" s="24" t="s">
        <v>105</v>
      </c>
      <c r="O7" s="24" t="s">
        <v>106</v>
      </c>
      <c r="P7" s="24">
        <v>0.53</v>
      </c>
      <c r="Q7" s="24">
        <v>96.07</v>
      </c>
      <c r="R7" s="24">
        <v>2346</v>
      </c>
      <c r="S7" s="24">
        <v>731476</v>
      </c>
      <c r="T7" s="24">
        <v>390.32</v>
      </c>
      <c r="U7" s="24">
        <v>1874.04</v>
      </c>
      <c r="V7" s="24">
        <v>3868</v>
      </c>
      <c r="W7" s="24">
        <v>1.53</v>
      </c>
      <c r="X7" s="24">
        <v>2528.1</v>
      </c>
      <c r="Y7" s="24">
        <v>109.43</v>
      </c>
      <c r="Z7" s="24">
        <v>105.73</v>
      </c>
      <c r="AA7" s="24">
        <v>102.3</v>
      </c>
      <c r="AB7" s="24">
        <v>123.34</v>
      </c>
      <c r="AC7" s="24">
        <v>115.3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1666.32</v>
      </c>
      <c r="BK7" s="24">
        <v>789.46</v>
      </c>
      <c r="BL7" s="24">
        <v>826.83</v>
      </c>
      <c r="BM7" s="24">
        <v>867.83</v>
      </c>
      <c r="BN7" s="24">
        <v>791.76</v>
      </c>
      <c r="BO7" s="24">
        <v>900.82</v>
      </c>
      <c r="BP7" s="24">
        <v>809.19</v>
      </c>
      <c r="BQ7" s="24">
        <v>12.76</v>
      </c>
      <c r="BR7" s="24">
        <v>11.38</v>
      </c>
      <c r="BS7" s="24">
        <v>9.4</v>
      </c>
      <c r="BT7" s="24">
        <v>11.12</v>
      </c>
      <c r="BU7" s="24">
        <v>8.99</v>
      </c>
      <c r="BV7" s="24">
        <v>57.77</v>
      </c>
      <c r="BW7" s="24">
        <v>57.31</v>
      </c>
      <c r="BX7" s="24">
        <v>57.08</v>
      </c>
      <c r="BY7" s="24">
        <v>56.26</v>
      </c>
      <c r="BZ7" s="24">
        <v>52.94</v>
      </c>
      <c r="CA7" s="24">
        <v>57.02</v>
      </c>
      <c r="CB7" s="24">
        <v>848.65</v>
      </c>
      <c r="CC7" s="24">
        <v>962.97</v>
      </c>
      <c r="CD7" s="24">
        <v>1117.8499999999999</v>
      </c>
      <c r="CE7" s="24">
        <v>984.96</v>
      </c>
      <c r="CF7" s="24">
        <v>1355.97</v>
      </c>
      <c r="CG7" s="24">
        <v>274.35000000000002</v>
      </c>
      <c r="CH7" s="24">
        <v>273.52</v>
      </c>
      <c r="CI7" s="24">
        <v>274.99</v>
      </c>
      <c r="CJ7" s="24">
        <v>282.08999999999997</v>
      </c>
      <c r="CK7" s="24">
        <v>303.27999999999997</v>
      </c>
      <c r="CL7" s="24">
        <v>273.68</v>
      </c>
      <c r="CM7" s="24">
        <v>33.020000000000003</v>
      </c>
      <c r="CN7" s="24">
        <v>32.270000000000003</v>
      </c>
      <c r="CO7" s="24">
        <v>57.61</v>
      </c>
      <c r="CP7" s="24">
        <v>56.66</v>
      </c>
      <c r="CQ7" s="24">
        <v>51.7</v>
      </c>
      <c r="CR7" s="24">
        <v>50.68</v>
      </c>
      <c r="CS7" s="24">
        <v>50.14</v>
      </c>
      <c r="CT7" s="24">
        <v>54.83</v>
      </c>
      <c r="CU7" s="24">
        <v>66.53</v>
      </c>
      <c r="CV7" s="24">
        <v>52.35</v>
      </c>
      <c r="CW7" s="24">
        <v>52.55</v>
      </c>
      <c r="CX7" s="24">
        <v>70.77</v>
      </c>
      <c r="CY7" s="24">
        <v>75.209999999999994</v>
      </c>
      <c r="CZ7" s="24">
        <v>76.92</v>
      </c>
      <c r="DA7" s="24">
        <v>77.239999999999995</v>
      </c>
      <c r="DB7" s="24">
        <v>77.22</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2024-01-17T02:36:59Z</cp:lastPrinted>
  <dcterms:created xsi:type="dcterms:W3CDTF">2023-12-12T02:56:19Z</dcterms:created>
  <dcterms:modified xsi:type="dcterms:W3CDTF">2024-02-05T01:57:12Z</dcterms:modified>
  <cp:category/>
</cp:coreProperties>
</file>