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andisk-ed8bca\disk1\総務\小笠原\1_決算・予算など会計関係\10_財政課照会・通知\4_経営分析表\R4\"/>
    </mc:Choice>
  </mc:AlternateContent>
  <xr:revisionPtr revIDLastSave="0" documentId="13_ncr:1_{7BC8DEE0-3B17-4703-9D1B-E3793B99A2CD}" xr6:coauthVersionLast="36" xr6:coauthVersionMax="36" xr10:uidLastSave="{00000000-0000-0000-0000-000000000000}"/>
  <workbookProtection workbookAlgorithmName="SHA-512" workbookHashValue="pYVKWAgBGSmOPIFlTiQX1117icASwHcw6fjFqcQUlDS29dSM63os1sJqj8IZ9zrsonWkwHL+GZOoY27X9VMXxQ==" workbookSaltValue="AaLgaK4teyEPlCKm9D85m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0" i="5" l="1"/>
  <c r="BP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CF90" i="4"/>
  <c r="C90" i="4"/>
  <c r="RA81" i="4"/>
  <c r="PZ81" i="4"/>
  <c r="OY81" i="4"/>
  <c r="MW81" i="4"/>
  <c r="JN81" i="4"/>
  <c r="IM81" i="4"/>
  <c r="HL81" i="4"/>
  <c r="GK81" i="4"/>
  <c r="EC81" i="4"/>
  <c r="CA81" i="4"/>
  <c r="AZ81" i="4"/>
  <c r="Y81" i="4"/>
  <c r="RA80" i="4"/>
  <c r="PZ80" i="4"/>
  <c r="OY80" i="4"/>
  <c r="NX80" i="4"/>
  <c r="MW80" i="4"/>
  <c r="KO80" i="4"/>
  <c r="JN80" i="4"/>
  <c r="IM80" i="4"/>
  <c r="GK80" i="4"/>
  <c r="DB80" i="4"/>
  <c r="AZ80" i="4"/>
  <c r="RA79" i="4"/>
  <c r="PZ79" i="4"/>
  <c r="OY79" i="4"/>
  <c r="NX79" i="4"/>
  <c r="MW79" i="4"/>
  <c r="KO79" i="4"/>
  <c r="JN79" i="4"/>
  <c r="HL79" i="4"/>
  <c r="EC79" i="4"/>
  <c r="DB79" i="4"/>
  <c r="CA79" i="4"/>
  <c r="AZ79" i="4"/>
  <c r="QN56" i="4"/>
  <c r="OZ56" i="4"/>
  <c r="OF56" i="4"/>
  <c r="MN56" i="4"/>
  <c r="LT56" i="4"/>
  <c r="KZ56" i="4"/>
  <c r="KF56" i="4"/>
  <c r="GZ56" i="4"/>
  <c r="GF56" i="4"/>
  <c r="FL56" i="4"/>
  <c r="CZ56" i="4"/>
  <c r="CF56" i="4"/>
  <c r="BL56" i="4"/>
  <c r="AR56" i="4"/>
  <c r="X56" i="4"/>
  <c r="RH55" i="4"/>
  <c r="PT55" i="4"/>
  <c r="OZ55" i="4"/>
  <c r="OF55" i="4"/>
  <c r="MN55" i="4"/>
  <c r="LT55" i="4"/>
  <c r="KF55" i="4"/>
  <c r="HT55" i="4"/>
  <c r="GZ55" i="4"/>
  <c r="GF55" i="4"/>
  <c r="ER55" i="4"/>
  <c r="CF55" i="4"/>
  <c r="AR55" i="4"/>
  <c r="RH54" i="4"/>
  <c r="QN54" i="4"/>
  <c r="PT54" i="4"/>
  <c r="OZ54" i="4"/>
  <c r="MN54" i="4"/>
  <c r="LT54" i="4"/>
  <c r="KZ54" i="4"/>
  <c r="KF54" i="4"/>
  <c r="HT54" i="4"/>
  <c r="GZ54" i="4"/>
  <c r="GF54" i="4"/>
  <c r="FL54" i="4"/>
  <c r="CZ54" i="4"/>
  <c r="CF54" i="4"/>
  <c r="BL54" i="4"/>
  <c r="AR54" i="4"/>
  <c r="RH33" i="4"/>
  <c r="QN33" i="4"/>
  <c r="OF33" i="4"/>
  <c r="KZ33" i="4"/>
  <c r="JL33" i="4"/>
  <c r="GZ33" i="4"/>
  <c r="FL33" i="4"/>
  <c r="CZ33" i="4"/>
  <c r="CF33" i="4"/>
  <c r="BL33" i="4"/>
  <c r="AR33" i="4"/>
  <c r="X33" i="4"/>
  <c r="RH32" i="4"/>
  <c r="PT32" i="4"/>
  <c r="OZ32" i="4"/>
  <c r="OF32" i="4"/>
  <c r="MN32" i="4"/>
  <c r="LT32" i="4"/>
  <c r="KF32" i="4"/>
  <c r="JL32" i="4"/>
  <c r="HT32" i="4"/>
  <c r="GF32" i="4"/>
  <c r="ER32" i="4"/>
  <c r="CF32" i="4"/>
  <c r="BL32" i="4"/>
  <c r="AR32" i="4"/>
  <c r="RH31" i="4"/>
  <c r="QN31" i="4"/>
  <c r="PT31" i="4"/>
  <c r="OZ31" i="4"/>
  <c r="MN31" i="4"/>
  <c r="LT31" i="4"/>
  <c r="KZ31" i="4"/>
  <c r="KF31" i="4"/>
  <c r="JL31" i="4"/>
  <c r="HT31" i="4"/>
  <c r="GZ31" i="4"/>
  <c r="GF31" i="4"/>
  <c r="FL31" i="4"/>
  <c r="CZ31" i="4"/>
  <c r="CF31" i="4"/>
  <c r="BL31" i="4"/>
  <c r="AR31" i="4"/>
  <c r="LZ10" i="4"/>
  <c r="IT10" i="4"/>
  <c r="FN10" i="4"/>
  <c r="CH10" i="4"/>
  <c r="B10" i="4"/>
  <c r="PF8" i="4"/>
  <c r="LZ8" i="4"/>
  <c r="IT8" i="4"/>
  <c r="FN8" i="4"/>
  <c r="CH8" i="4"/>
  <c r="B8" i="4"/>
  <c r="B5" i="4"/>
  <c r="OF54" i="4" l="1"/>
  <c r="EC80" i="4"/>
  <c r="BZ10" i="5"/>
  <c r="X54" i="4"/>
  <c r="GK79" i="4"/>
  <c r="KO81" i="4"/>
  <c r="DH10" i="5"/>
  <c r="DR10" i="5"/>
  <c r="KF33" i="4"/>
  <c r="ER31" i="4"/>
  <c r="LT33" i="4"/>
  <c r="JL54" i="4"/>
  <c r="OF31" i="4"/>
  <c r="MN33" i="4"/>
  <c r="JL55" i="4"/>
  <c r="JL56" i="4"/>
  <c r="RH56" i="4"/>
  <c r="IM79" i="4"/>
  <c r="Y80" i="4"/>
  <c r="X10" i="5"/>
  <c r="EB10" i="5"/>
  <c r="Y79" i="4"/>
  <c r="AH10" i="5"/>
  <c r="X31" i="4"/>
  <c r="GZ32" i="4"/>
  <c r="GF33" i="4"/>
  <c r="OZ33" i="4"/>
  <c r="ER54" i="4"/>
  <c r="BL55" i="4"/>
  <c r="CA80" i="4"/>
  <c r="AR10" i="5"/>
  <c r="CZ32" i="4"/>
  <c r="HT33" i="4"/>
  <c r="PT33" i="4"/>
  <c r="ER56" i="4"/>
  <c r="DB81" i="4"/>
  <c r="NX81" i="4"/>
  <c r="V10" i="5"/>
  <c r="AF10" i="5"/>
  <c r="AJ10" i="5"/>
  <c r="AT10" i="5"/>
  <c r="BD10" i="5"/>
  <c r="BN10" i="5"/>
  <c r="BX10" i="5"/>
  <c r="CB10" i="5"/>
  <c r="CL10" i="5"/>
  <c r="CV10" i="5"/>
  <c r="DF10" i="5"/>
  <c r="DP10" i="5"/>
  <c r="DT10" i="5"/>
  <c r="ED10" i="5"/>
  <c r="AG11" i="5"/>
  <c r="BE11" i="5"/>
  <c r="BY11" i="5"/>
  <c r="CW11" i="5"/>
  <c r="DQ11" i="5"/>
  <c r="ER33" i="4"/>
  <c r="HT56" i="4"/>
  <c r="PT56" i="4"/>
  <c r="W10" i="5"/>
  <c r="AG10" i="5"/>
  <c r="AQ10" i="5"/>
  <c r="AU10" i="5"/>
  <c r="BE10" i="5"/>
  <c r="BO10" i="5"/>
  <c r="BY10" i="5"/>
  <c r="CI10" i="5"/>
  <c r="CM10" i="5"/>
  <c r="CW10" i="5"/>
  <c r="DG10" i="5"/>
  <c r="DQ10" i="5"/>
  <c r="EA10" i="5"/>
  <c r="EE10" i="5"/>
  <c r="BB10" i="5"/>
  <c r="BF10" i="5"/>
  <c r="CT10" i="5"/>
  <c r="CX10" i="5"/>
  <c r="U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<sst xmlns="http://schemas.openxmlformats.org/spreadsheetml/2006/main" count="262" uniqueCount="107">
  <si>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</si>
  <si>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</si>
  <si>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</si>
  <si>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</si>
  <si>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</si>
  <si>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</si>
  <si>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</si>
  <si>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</si>
  <si>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</si>
  <si>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</si>
  <si>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</si>
  <si>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</si>
  <si>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</si>
  <si>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</si>
  <si>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</si>
  <si>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</si>
  <si>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</si>
  <si>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</si>
  <si>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</si>
  <si>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</si>
  <si>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</si>
  <si>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</si>
  <si>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</si>
  <si>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</si>
  <si>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</si>
  <si>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</si>
  <si>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</si>
  <si>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</si>
  <si>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</si>
  <si>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</si>
  <si>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</si>
  <si>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</si>
  <si>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</si>
  <si>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</si>
  <si>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</si>
  <si>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</si>
  <si>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</si>
  <si>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</si>
  <si>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</si>
  <si>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</si>
  <si>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</si>
  <si>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</si>
  <si>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</si>
  <si>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</si>
  <si>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</si>
  <si>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</si>
  <si>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</si>
  <si>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</si>
  <si>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</si>
  <si>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</si>
  <si>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</si>
  <si>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</si>
  <si>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</si>
  <si>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</si>
  <si>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</si>
  <si>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</si>
  <si>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</si>
  <si>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</si>
  <si>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</si>
  <si>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</si>
  <si>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</si>
  <si>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</si>
  <si>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</si>
  <si>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</si>
  <si>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</si>
  <si>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</si>
  <si>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</si>
  <si>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</si>
  <si>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</si>
  <si>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</si>
  <si>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</si>
  <si>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</si>
  <si>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</si>
  <si>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</si>
  <si>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</si>
  <si>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</si>
  <si>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</si>
  <si>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</si>
  <si>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</si>
  <si>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</si>
  <si>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</si>
  <si>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</si>
  <si>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</si>
  <si>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</si>
  <si>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</si>
  <si>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</si>
  <si>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</si>
  <si>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</si>
  <si>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020001</t>
  </si>
  <si>
    <t>46</t>
  </si>
  <si>
    <t>02</t>
  </si>
  <si>
    <t>0</t>
  </si>
  <si>
    <t>000</t>
  </si>
  <si>
    <t>青森県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</si>
  <si>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</si>
  <si>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</si>
  <si>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</si>
  <si>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</si>
  <si>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</si>
  <si>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</si>
  <si>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</si>
  <si>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</si>
  <si>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</si>
  <si>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</si>
  <si>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経営については、独立採算制の原則に則り、引き続き自主財源による経営を維持しながら、安定した給水料金の確保と更なる経費節減を図り、健全な経営に努める必要がある。
　老朽化対策について、既存の施設については、必要な機能を十分に発揮できるよう保守点検や修繕等により長寿命化を図りつつ、老朽化の状況を考慮しながら計画的な更新を行い、管路に関しては、老朽化の状況について十分注意を図り、また、漏水事故への対応力を高めながら、耐震化対策も含め、更新について関係機関と協議し、検討を進めていくことが必要である。</t>
    <rPh sb="1" eb="3">
      <t>ケイエイ</t>
    </rPh>
    <rPh sb="9" eb="11">
      <t>ドクリツ</t>
    </rPh>
    <rPh sb="11" eb="14">
      <t>サイサンセイ</t>
    </rPh>
    <rPh sb="15" eb="17">
      <t>ゲンソク</t>
    </rPh>
    <rPh sb="18" eb="19">
      <t>ノット</t>
    </rPh>
    <rPh sb="21" eb="22">
      <t>ヒ</t>
    </rPh>
    <rPh sb="23" eb="24">
      <t>ツヅ</t>
    </rPh>
    <rPh sb="25" eb="29">
      <t>ジシュザイゲン</t>
    </rPh>
    <rPh sb="32" eb="34">
      <t>ケイエイ</t>
    </rPh>
    <rPh sb="35" eb="37">
      <t>イジ</t>
    </rPh>
    <rPh sb="42" eb="44">
      <t>アンテイ</t>
    </rPh>
    <rPh sb="46" eb="48">
      <t>キュウスイ</t>
    </rPh>
    <rPh sb="48" eb="50">
      <t>リョウキン</t>
    </rPh>
    <rPh sb="51" eb="53">
      <t>カクホ</t>
    </rPh>
    <rPh sb="54" eb="55">
      <t>サラ</t>
    </rPh>
    <rPh sb="57" eb="59">
      <t>ケイヒ</t>
    </rPh>
    <rPh sb="59" eb="61">
      <t>セツゲン</t>
    </rPh>
    <rPh sb="62" eb="63">
      <t>ハカ</t>
    </rPh>
    <rPh sb="65" eb="67">
      <t>ケンゼン</t>
    </rPh>
    <rPh sb="68" eb="70">
      <t>ケイエイ</t>
    </rPh>
    <rPh sb="71" eb="72">
      <t>ツト</t>
    </rPh>
    <rPh sb="74" eb="76">
      <t>ヒツヨウ</t>
    </rPh>
    <rPh sb="82" eb="85">
      <t>ロウキュウカ</t>
    </rPh>
    <rPh sb="85" eb="87">
      <t>タイサク</t>
    </rPh>
    <rPh sb="92" eb="94">
      <t>キゾン</t>
    </rPh>
    <rPh sb="95" eb="97">
      <t>シセツ</t>
    </rPh>
    <rPh sb="103" eb="105">
      <t>ヒツヨウ</t>
    </rPh>
    <rPh sb="106" eb="108">
      <t>キノウ</t>
    </rPh>
    <rPh sb="109" eb="111">
      <t>ジュウブン</t>
    </rPh>
    <rPh sb="112" eb="114">
      <t>ハッキ</t>
    </rPh>
    <rPh sb="119" eb="121">
      <t>ホシュ</t>
    </rPh>
    <rPh sb="121" eb="123">
      <t>テンケン</t>
    </rPh>
    <rPh sb="124" eb="126">
      <t>シュウゼン</t>
    </rPh>
    <rPh sb="126" eb="127">
      <t>トウ</t>
    </rPh>
    <rPh sb="130" eb="133">
      <t>チョウジュミョウ</t>
    </rPh>
    <rPh sb="133" eb="134">
      <t>カ</t>
    </rPh>
    <rPh sb="135" eb="136">
      <t>ハカ</t>
    </rPh>
    <rPh sb="140" eb="143">
      <t>ロウキュウカ</t>
    </rPh>
    <rPh sb="144" eb="146">
      <t>ジョウキョウ</t>
    </rPh>
    <rPh sb="147" eb="149">
      <t>コウリョ</t>
    </rPh>
    <rPh sb="153" eb="156">
      <t>ケイカクテキ</t>
    </rPh>
    <rPh sb="157" eb="159">
      <t>コウシン</t>
    </rPh>
    <rPh sb="160" eb="161">
      <t>オコナ</t>
    </rPh>
    <rPh sb="163" eb="165">
      <t>カンロ</t>
    </rPh>
    <rPh sb="166" eb="167">
      <t>カン</t>
    </rPh>
    <rPh sb="171" eb="174">
      <t>ロウキュウカ</t>
    </rPh>
    <rPh sb="175" eb="177">
      <t>ジョウキョウ</t>
    </rPh>
    <rPh sb="181" eb="183">
      <t>ジュウブン</t>
    </rPh>
    <rPh sb="183" eb="185">
      <t>チュウイ</t>
    </rPh>
    <rPh sb="186" eb="187">
      <t>ハカ</t>
    </rPh>
    <rPh sb="192" eb="194">
      <t>ロウスイ</t>
    </rPh>
    <rPh sb="194" eb="196">
      <t>ジコ</t>
    </rPh>
    <rPh sb="198" eb="201">
      <t>タイオウリョク</t>
    </rPh>
    <rPh sb="202" eb="203">
      <t>タカ</t>
    </rPh>
    <rPh sb="208" eb="211">
      <t>タイシンカ</t>
    </rPh>
    <rPh sb="211" eb="213">
      <t>タイサク</t>
    </rPh>
    <rPh sb="214" eb="215">
      <t>フク</t>
    </rPh>
    <rPh sb="217" eb="219">
      <t>コウシン</t>
    </rPh>
    <rPh sb="223" eb="225">
      <t>カンケイ</t>
    </rPh>
    <rPh sb="225" eb="227">
      <t>キカン</t>
    </rPh>
    <rPh sb="228" eb="230">
      <t>キョウギ</t>
    </rPh>
    <rPh sb="232" eb="234">
      <t>ケントウ</t>
    </rPh>
    <rPh sb="235" eb="236">
      <t>スス</t>
    </rPh>
    <rPh sb="243" eb="245">
      <t>ヒツヨウ</t>
    </rPh>
    <phoneticPr fontId="5"/>
  </si>
  <si>
    <t>①有形固定資産減価償却率及び②管路経年化率が類似団体の平均値を上回り、さらに管路更新をしていないため、有形固定資産減価償却率は増加しており、法定耐用年数を経過した管路を多く保有していることが分かる。これらの指標から管路の更新等の必要性が高いと判断されるため、老朽化した施設等を計画的に更新するなど状況を踏まえた対応を検討していく必要がある。</t>
    <rPh sb="63" eb="65">
      <t>ゾウカ</t>
    </rPh>
    <phoneticPr fontId="5"/>
  </si>
  <si>
    <t>　産業構造の変化や企業の節水努力等により工業用水の需要が伸び悩んでいる状況において、長年にわたりほぼ一定の給水量を確保する一方で、経費の節減に努め、①経常収支比率及び⑤料金回収率は１００％を超え、毎年度黒字を計上し、更なる費用の削減と更新に係る財源の確保を行っている。
　令和4年度は、契約水量の増減がなかったことから、⑦施設利用率及び⑧契約率は、前年度と同水準であり、また、類似団体の平均値を上回る状況が続いている。
　⑤料金回収率については、１００％を上回っており、類似団体の平均値前後で推移しているものの、更なる収入の確保及び費用の削減の検討が必要である。
　⑥給水原価については、河川の表流水を水源とし、薬品処理や濾過に係る費用が発生せず、沈砂処理のみの原水供給であることから安価になっている。
　短期的な資金繰りを示す③流動比率も１００％を大きく超え、流動負債における企業債償還額が年々減少していることから上昇している。
　④企業債残高対給水収益比率については、適切な投資規模を維持した上で、建設改良費を自主財源で賄っており、新規の借入を行っていないこと、また給水収益も大きな増減がなく、結果として類似団体の平均値を下回る水準となった。</t>
    <rPh sb="1" eb="3">
      <t>サンギョウ</t>
    </rPh>
    <rPh sb="3" eb="5">
      <t>コウゾウ</t>
    </rPh>
    <rPh sb="6" eb="8">
      <t>ヘンカ</t>
    </rPh>
    <rPh sb="9" eb="11">
      <t>キギョウ</t>
    </rPh>
    <rPh sb="12" eb="14">
      <t>セッスイ</t>
    </rPh>
    <rPh sb="14" eb="16">
      <t>ドリョク</t>
    </rPh>
    <rPh sb="16" eb="17">
      <t>ナド</t>
    </rPh>
    <rPh sb="20" eb="22">
      <t>コウギョウ</t>
    </rPh>
    <rPh sb="22" eb="24">
      <t>ヨウスイ</t>
    </rPh>
    <rPh sb="25" eb="27">
      <t>ジュヨウ</t>
    </rPh>
    <rPh sb="28" eb="29">
      <t>ノ</t>
    </rPh>
    <rPh sb="30" eb="31">
      <t>ナヤ</t>
    </rPh>
    <rPh sb="35" eb="37">
      <t>ジョウキョウ</t>
    </rPh>
    <rPh sb="42" eb="44">
      <t>ナガネン</t>
    </rPh>
    <rPh sb="50" eb="52">
      <t>イッテイ</t>
    </rPh>
    <rPh sb="53" eb="56">
      <t>キュウスイリョウ</t>
    </rPh>
    <rPh sb="57" eb="59">
      <t>カクホ</t>
    </rPh>
    <rPh sb="61" eb="63">
      <t>イッポウ</t>
    </rPh>
    <rPh sb="65" eb="67">
      <t>ケイヒ</t>
    </rPh>
    <rPh sb="68" eb="70">
      <t>セツゲン</t>
    </rPh>
    <rPh sb="71" eb="72">
      <t>ツト</t>
    </rPh>
    <rPh sb="75" eb="81">
      <t>ケイジョウシュウシヒリツ</t>
    </rPh>
    <rPh sb="81" eb="82">
      <t>オヨ</t>
    </rPh>
    <rPh sb="83" eb="89">
      <t>5リョウキンカイシュウリツ</t>
    </rPh>
    <rPh sb="95" eb="96">
      <t>コ</t>
    </rPh>
    <rPh sb="98" eb="103">
      <t>マイネンドクロジ</t>
    </rPh>
    <rPh sb="104" eb="106">
      <t>ケイジョウ</t>
    </rPh>
    <rPh sb="108" eb="109">
      <t>サラ</t>
    </rPh>
    <rPh sb="111" eb="113">
      <t>ヒヨウ</t>
    </rPh>
    <rPh sb="114" eb="116">
      <t>サクゲン</t>
    </rPh>
    <rPh sb="117" eb="119">
      <t>コウシン</t>
    </rPh>
    <rPh sb="120" eb="121">
      <t>カカ</t>
    </rPh>
    <rPh sb="122" eb="124">
      <t>ザイゲン</t>
    </rPh>
    <rPh sb="125" eb="127">
      <t>カクホ</t>
    </rPh>
    <rPh sb="128" eb="129">
      <t>オコナ</t>
    </rPh>
    <rPh sb="136" eb="138">
      <t>レイワ</t>
    </rPh>
    <rPh sb="139" eb="141">
      <t>ネンド</t>
    </rPh>
    <rPh sb="143" eb="145">
      <t>ケイヤク</t>
    </rPh>
    <rPh sb="145" eb="147">
      <t>スイリョウ</t>
    </rPh>
    <rPh sb="148" eb="150">
      <t>ゾウゲン</t>
    </rPh>
    <rPh sb="161" eb="163">
      <t>シセツ</t>
    </rPh>
    <rPh sb="163" eb="166">
      <t>リヨウリツ</t>
    </rPh>
    <rPh sb="166" eb="167">
      <t>オヨ</t>
    </rPh>
    <rPh sb="174" eb="177">
      <t>ゼンネンド</t>
    </rPh>
    <rPh sb="178" eb="181">
      <t>ドウスイジュン</t>
    </rPh>
    <rPh sb="188" eb="190">
      <t>ルイジ</t>
    </rPh>
    <rPh sb="190" eb="192">
      <t>ダンタイ</t>
    </rPh>
    <rPh sb="193" eb="196">
      <t>ヘイキンチ</t>
    </rPh>
    <rPh sb="197" eb="199">
      <t>ウワマワ</t>
    </rPh>
    <rPh sb="200" eb="202">
      <t>ジョウキョウ</t>
    </rPh>
    <rPh sb="203" eb="204">
      <t>ツヅ</t>
    </rPh>
    <rPh sb="212" eb="214">
      <t>リョウキン</t>
    </rPh>
    <rPh sb="214" eb="217">
      <t>カイシュウリツ</t>
    </rPh>
    <rPh sb="228" eb="230">
      <t>ウワマワ</t>
    </rPh>
    <rPh sb="256" eb="257">
      <t>サラ</t>
    </rPh>
    <rPh sb="259" eb="261">
      <t>シュウニュウ</t>
    </rPh>
    <rPh sb="262" eb="264">
      <t>カクホ</t>
    </rPh>
    <rPh sb="264" eb="265">
      <t>オヨ</t>
    </rPh>
    <rPh sb="266" eb="268">
      <t>ヒヨウ</t>
    </rPh>
    <rPh sb="269" eb="271">
      <t>サクゲン</t>
    </rPh>
    <rPh sb="272" eb="274">
      <t>ケントウ</t>
    </rPh>
    <rPh sb="275" eb="277">
      <t>ヒツヨウ</t>
    </rPh>
    <rPh sb="294" eb="296">
      <t>カセン</t>
    </rPh>
    <rPh sb="297" eb="300">
      <t>ヒョウリュウスイ</t>
    </rPh>
    <rPh sb="301" eb="303">
      <t>スイゲン</t>
    </rPh>
    <rPh sb="306" eb="308">
      <t>ヤクヒン</t>
    </rPh>
    <rPh sb="308" eb="310">
      <t>ショリ</t>
    </rPh>
    <rPh sb="311" eb="313">
      <t>ロカ</t>
    </rPh>
    <rPh sb="314" eb="315">
      <t>カカ</t>
    </rPh>
    <rPh sb="316" eb="318">
      <t>ヒヨウ</t>
    </rPh>
    <rPh sb="319" eb="321">
      <t>ハッセイ</t>
    </rPh>
    <rPh sb="325" eb="326">
      <t>スナ</t>
    </rPh>
    <rPh sb="326" eb="328">
      <t>ショリ</t>
    </rPh>
    <rPh sb="331" eb="332">
      <t>ゲン</t>
    </rPh>
    <rPh sb="332" eb="333">
      <t>ミズ</t>
    </rPh>
    <rPh sb="381" eb="383">
      <t>リュウドウ</t>
    </rPh>
    <rPh sb="383" eb="385">
      <t>フサイ</t>
    </rPh>
    <rPh sb="389" eb="392">
      <t>キギョウサイ</t>
    </rPh>
    <rPh sb="392" eb="395">
      <t>ショウカンガク</t>
    </rPh>
    <rPh sb="396" eb="398">
      <t>ネンネン</t>
    </rPh>
    <rPh sb="398" eb="400">
      <t>ゲンショウ</t>
    </rPh>
    <rPh sb="408" eb="410">
      <t>ジョウショウ</t>
    </rPh>
    <rPh sb="436" eb="438">
      <t>テキセツ</t>
    </rPh>
    <rPh sb="439" eb="441">
      <t>トウシ</t>
    </rPh>
    <rPh sb="441" eb="443">
      <t>キボ</t>
    </rPh>
    <rPh sb="444" eb="446">
      <t>イジ</t>
    </rPh>
    <rPh sb="448" eb="449">
      <t>ウエ</t>
    </rPh>
    <rPh sb="485" eb="487">
      <t>キュウスイ</t>
    </rPh>
    <rPh sb="487" eb="489">
      <t>シュウエキ</t>
    </rPh>
    <rPh sb="490" eb="491">
      <t>オオ</t>
    </rPh>
    <rPh sb="493" eb="495">
      <t>ゾウゲン</t>
    </rPh>
    <rPh sb="499" eb="501">
      <t>ケッカ</t>
    </rPh>
    <rPh sb="504" eb="508">
      <t>ルイジダンタイ</t>
    </rPh>
    <rPh sb="509" eb="512">
      <t>ヘイキンチ</t>
    </rPh>
    <rPh sb="513" eb="515">
      <t>シタマワ</t>
    </rPh>
    <rPh sb="516" eb="518">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</si>
</sst>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60.31</c:v>
                </c:pt>
                <c:pt idx="1">
                  <c:v>61.48</c:v>
                </c:pt>
                <c:pt idx="2">
                  <c:v>63.13</c:v>
                </c:pt>
                <c:pt idx="3">
                  <c:v>64.72</c:v>
                </c:pt>
                <c:pt idx="4">
                  <c:v>66.05</c:v>
                </c:pt>
              </c:numCache>
            </c:numRef>
          </c:val>
          <c:extLst>
            <c:ext xmlns:c16="http://schemas.microsoft.com/office/drawing/2014/chart" uri="{C3380CC4-5D6E-409C-BE32-E72D297353CC}">
              <c16:uniqueId val="{00000000-C668-46F1-AF45-700F947055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C668-46F1-AF45-700F947055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71.47</c:v>
                </c:pt>
                <c:pt idx="1">
                  <c:v>71.47</c:v>
                </c:pt>
                <c:pt idx="2">
                  <c:v>71.47</c:v>
                </c:pt>
                <c:pt idx="3">
                  <c:v>71.47</c:v>
                </c:pt>
                <c:pt idx="4">
                  <c:v>71.47</c:v>
                </c:pt>
              </c:numCache>
            </c:numRef>
          </c:val>
          <c:extLst>
            <c:ext xmlns:c16="http://schemas.microsoft.com/office/drawing/2014/chart" uri="{C3380CC4-5D6E-409C-BE32-E72D297353CC}">
              <c16:uniqueId val="{00000000-602A-4D4A-B2E0-6A71F346D6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602A-4D4A-B2E0-6A71F346D6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D-4B73-9E29-24DD43B52C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99FD-4B73-9E29-24DD43B52C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1440.59</c:v>
                </c:pt>
                <c:pt idx="1">
                  <c:v>1659.57</c:v>
                </c:pt>
                <c:pt idx="2">
                  <c:v>1358.45</c:v>
                </c:pt>
                <c:pt idx="3">
                  <c:v>2151.9</c:v>
                </c:pt>
                <c:pt idx="4">
                  <c:v>2662.94</c:v>
                </c:pt>
              </c:numCache>
            </c:numRef>
          </c:val>
          <c:extLst>
            <c:ext xmlns:c16="http://schemas.microsoft.com/office/drawing/2014/chart" uri="{C3380CC4-5D6E-409C-BE32-E72D297353CC}">
              <c16:uniqueId val="{00000000-6548-4B35-B296-9D08003500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6548-4B35-B296-9D08003500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65.48</c:v>
                </c:pt>
                <c:pt idx="1">
                  <c:v>53.93</c:v>
                </c:pt>
                <c:pt idx="2">
                  <c:v>42.38</c:v>
                </c:pt>
                <c:pt idx="3">
                  <c:v>31.34</c:v>
                </c:pt>
                <c:pt idx="4">
                  <c:v>20.02</c:v>
                </c:pt>
              </c:numCache>
            </c:numRef>
          </c:val>
          <c:extLst>
            <c:ext xmlns:c16="http://schemas.microsoft.com/office/drawing/2014/chart" uri="{C3380CC4-5D6E-409C-BE32-E72D297353CC}">
              <c16:uniqueId val="{00000000-9E83-4857-856A-28BD6E507F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9E83-4857-856A-28BD6E507F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119.79</c:v>
                </c:pt>
                <c:pt idx="1">
                  <c:v>127.52</c:v>
                </c:pt>
                <c:pt idx="2">
                  <c:v>132.37</c:v>
                </c:pt>
                <c:pt idx="3">
                  <c:v>120.28</c:v>
                </c:pt>
                <c:pt idx="4">
                  <c:v>110.71</c:v>
                </c:pt>
              </c:numCache>
            </c:numRef>
          </c:val>
          <c:extLst>
            <c:ext xmlns:c16="http://schemas.microsoft.com/office/drawing/2014/chart" uri="{C3380CC4-5D6E-409C-BE32-E72D297353CC}">
              <c16:uniqueId val="{00000000-AAE5-4795-B455-856BC69831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AAE5-4795-B455-856BC69831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6.16</c:v>
                </c:pt>
                <c:pt idx="1">
                  <c:v>5.79</c:v>
                </c:pt>
                <c:pt idx="2">
                  <c:v>5.58</c:v>
                </c:pt>
                <c:pt idx="3">
                  <c:v>6.14</c:v>
                </c:pt>
                <c:pt idx="4">
                  <c:v>6.67</c:v>
                </c:pt>
              </c:numCache>
            </c:numRef>
          </c:val>
          <c:extLst>
            <c:ext xmlns:c16="http://schemas.microsoft.com/office/drawing/2014/chart" uri="{C3380CC4-5D6E-409C-BE32-E72D297353CC}">
              <c16:uniqueId val="{00000000-26C2-460E-8656-6FCF87EB39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26C2-460E-8656-6FCF87EB39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85.45</c:v>
                </c:pt>
                <c:pt idx="1">
                  <c:v>84.98</c:v>
                </c:pt>
                <c:pt idx="2">
                  <c:v>84.01</c:v>
                </c:pt>
                <c:pt idx="3">
                  <c:v>83.77</c:v>
                </c:pt>
                <c:pt idx="4">
                  <c:v>82.63</c:v>
                </c:pt>
              </c:numCache>
            </c:numRef>
          </c:val>
          <c:extLst>
            <c:ext xmlns:c16="http://schemas.microsoft.com/office/drawing/2014/chart" uri="{C3380CC4-5D6E-409C-BE32-E72D297353CC}">
              <c16:uniqueId val="{00000000-72D3-402F-8201-D5B1700857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72D3-402F-8201-D5B1700857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89.45</c:v>
                </c:pt>
                <c:pt idx="1">
                  <c:v>89.45</c:v>
                </c:pt>
                <c:pt idx="2">
                  <c:v>89.37</c:v>
                </c:pt>
                <c:pt idx="3">
                  <c:v>86.52</c:v>
                </c:pt>
                <c:pt idx="4">
                  <c:v>86.52</c:v>
                </c:pt>
              </c:numCache>
            </c:numRef>
          </c:val>
          <c:extLst>
            <c:ext xmlns:c16="http://schemas.microsoft.com/office/drawing/2014/chart" uri="{C3380CC4-5D6E-409C-BE32-E72D297353CC}">
              <c16:uniqueId val="{00000000-E3CD-4C3F-9CDD-30F056F9A2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E3CD-4C3F-9CDD-30F056F9A2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55-440F-81C6-608D0AF73B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2555-440F-81C6-608D0AF73B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119.83</c:v>
                </c:pt>
                <c:pt idx="1">
                  <c:v>127.55</c:v>
                </c:pt>
                <c:pt idx="2">
                  <c:v>132.38</c:v>
                </c:pt>
                <c:pt idx="3">
                  <c:v>120.35</c:v>
                </c:pt>
                <c:pt idx="4">
                  <c:v>110.98</c:v>
                </c:pt>
              </c:numCache>
            </c:numRef>
          </c:val>
          <c:extLst>
            <c:ext xmlns:c16="http://schemas.microsoft.com/office/drawing/2014/chart" uri="{C3380CC4-5D6E-409C-BE32-E72D297353CC}">
              <c16:uniqueId val="{00000000-6A3D-437C-894C-77F57AF69D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6A3D-437C-894C-77F57AF69D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view="pageBreakPreview" topLeftCell="EB16" zoomScale="60"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青森県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350000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289196</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94.7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302810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119.83</v>
      </c>
      <c r="Y32" s="121"/>
      <c r="Z32" s="121"/>
      <c r="AA32" s="121"/>
      <c r="AB32" s="121"/>
      <c r="AC32" s="121"/>
      <c r="AD32" s="121"/>
      <c r="AE32" s="121"/>
      <c r="AF32" s="121"/>
      <c r="AG32" s="121"/>
      <c r="AH32" s="121"/>
      <c r="AI32" s="121"/>
      <c r="AJ32" s="121"/>
      <c r="AK32" s="121"/>
      <c r="AL32" s="121"/>
      <c r="AM32" s="121"/>
      <c r="AN32" s="121"/>
      <c r="AO32" s="121"/>
      <c r="AP32" s="121"/>
      <c r="AQ32" s="122"/>
      <c r="AR32" s="120">
        <f>データ!U6</f>
        <v>127.55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132.38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120.35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110.98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1440.59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1659.57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1358.45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2151.9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2662.94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65.48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53.93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42.38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31.34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20.02</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119.79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127.52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132.37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120.28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110.71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6.16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5.79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5.58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6.14</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6.67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85.45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84.98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84.01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83.77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82.63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89.45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89.45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89.37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86.52</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86.52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60.31</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61.48</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63.13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64.72</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66.05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71.47</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71.47</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71.47</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71.47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71.47</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59.48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60.09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60.35</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61.07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61.99</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48.09</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50.93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52.07</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50.36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51.48</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0.5</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t/f687T7iQnXCE8qhpCJZjuEyKxQHMJfF6OLmkFhqcpUqI0K4kq0nkGQTjIXATi9eQR2wCNV3rL34JgILRtHQ==" saltValue="o4S3MxOtmrchEvg+U0/et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119.83</v>
      </c>
      <c r="U6" s="35">
        <f>U7</f>
        <v>127.55</v>
      </c>
      <c r="V6" s="35">
        <f>V7</f>
        <v>132.38</v>
      </c>
      <c r="W6" s="35">
        <f>W7</f>
        <v>120.35</v>
      </c>
      <c r="X6" s="35">
        <f t="shared" si="3"/>
        <v>110.98</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1440.59</v>
      </c>
      <c r="AQ6" s="35">
        <f>AQ7</f>
        <v>1659.57</v>
      </c>
      <c r="AR6" s="35">
        <f>AR7</f>
        <v>1358.45</v>
      </c>
      <c r="AS6" s="35">
        <f>AS7</f>
        <v>2151.9</v>
      </c>
      <c r="AT6" s="35">
        <f t="shared" si="3"/>
        <v>2662.94</v>
      </c>
      <c r="AU6" s="35">
        <f t="shared" si="3"/>
        <v>394.58</v>
      </c>
      <c r="AV6" s="35">
        <f t="shared" si="3"/>
        <v>368.36</v>
      </c>
      <c r="AW6" s="35">
        <f t="shared" si="3"/>
        <v>380.84</v>
      </c>
      <c r="AX6" s="35">
        <f t="shared" si="3"/>
        <v>424.64</v>
      </c>
      <c r="AY6" s="35">
        <f t="shared" si="3"/>
        <v>427.23</v>
      </c>
      <c r="AZ6" s="33" t="str">
        <f>IF(AZ7="-","【-】","【"&amp;SUBSTITUTE(TEXT(AZ7,"#,##0.00"),"-","△")&amp;"】")</f>
        <v>【473.00】</v>
      </c>
      <c r="BA6" s="35">
        <f t="shared" si="3"/>
        <v>65.48</v>
      </c>
      <c r="BB6" s="35">
        <f>BB7</f>
        <v>53.93</v>
      </c>
      <c r="BC6" s="35">
        <f>BC7</f>
        <v>42.38</v>
      </c>
      <c r="BD6" s="35">
        <f>BD7</f>
        <v>31.34</v>
      </c>
      <c r="BE6" s="35">
        <f t="shared" si="3"/>
        <v>20.02</v>
      </c>
      <c r="BF6" s="35">
        <f t="shared" si="3"/>
        <v>235.79</v>
      </c>
      <c r="BG6" s="35">
        <f t="shared" si="3"/>
        <v>227.51</v>
      </c>
      <c r="BH6" s="35">
        <f t="shared" si="3"/>
        <v>225.72</v>
      </c>
      <c r="BI6" s="35">
        <f t="shared" si="3"/>
        <v>217.8</v>
      </c>
      <c r="BJ6" s="35">
        <f t="shared" si="3"/>
        <v>216.05</v>
      </c>
      <c r="BK6" s="33" t="str">
        <f>IF(BK7="-","【-】","【"&amp;SUBSTITUTE(TEXT(BK7,"#,##0.00"),"-","△")&amp;"】")</f>
        <v>【233.74】</v>
      </c>
      <c r="BL6" s="35">
        <f t="shared" si="3"/>
        <v>119.79</v>
      </c>
      <c r="BM6" s="35">
        <f>BM7</f>
        <v>127.52</v>
      </c>
      <c r="BN6" s="35">
        <f>BN7</f>
        <v>132.37</v>
      </c>
      <c r="BO6" s="35">
        <f>BO7</f>
        <v>120.28</v>
      </c>
      <c r="BP6" s="35">
        <f t="shared" si="3"/>
        <v>110.71</v>
      </c>
      <c r="BQ6" s="35">
        <f t="shared" si="3"/>
        <v>117.72</v>
      </c>
      <c r="BR6" s="35">
        <f t="shared" si="3"/>
        <v>117.69</v>
      </c>
      <c r="BS6" s="35">
        <f t="shared" si="3"/>
        <v>116.75</v>
      </c>
      <c r="BT6" s="35">
        <f t="shared" si="3"/>
        <v>115.48</v>
      </c>
      <c r="BU6" s="35">
        <f t="shared" si="3"/>
        <v>109.91</v>
      </c>
      <c r="BV6" s="33" t="str">
        <f>IF(BV7="-","【-】","【"&amp;SUBSTITUTE(TEXT(BV7,"#,##0.00"),"-","△")&amp;"】")</f>
        <v>【106.87】</v>
      </c>
      <c r="BW6" s="35">
        <f t="shared" si="3"/>
        <v>6.16</v>
      </c>
      <c r="BX6" s="35">
        <f>BX7</f>
        <v>5.79</v>
      </c>
      <c r="BY6" s="35">
        <f>BY7</f>
        <v>5.58</v>
      </c>
      <c r="BZ6" s="35">
        <f>BZ7</f>
        <v>6.14</v>
      </c>
      <c r="CA6" s="35">
        <f t="shared" si="3"/>
        <v>6.67</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85.45</v>
      </c>
      <c r="CI6" s="35">
        <f>CI7</f>
        <v>84.98</v>
      </c>
      <c r="CJ6" s="35">
        <f>CJ7</f>
        <v>84.01</v>
      </c>
      <c r="CK6" s="35">
        <f>CK7</f>
        <v>83.77</v>
      </c>
      <c r="CL6" s="35">
        <f t="shared" si="5"/>
        <v>82.63</v>
      </c>
      <c r="CM6" s="35">
        <f t="shared" si="5"/>
        <v>58.56</v>
      </c>
      <c r="CN6" s="35">
        <f t="shared" si="5"/>
        <v>57.96</v>
      </c>
      <c r="CO6" s="35">
        <f t="shared" si="5"/>
        <v>56</v>
      </c>
      <c r="CP6" s="35">
        <f t="shared" si="5"/>
        <v>56.81</v>
      </c>
      <c r="CQ6" s="35">
        <f t="shared" si="5"/>
        <v>55.65</v>
      </c>
      <c r="CR6" s="33" t="str">
        <f>IF(CR7="-","【-】","【"&amp;SUBSTITUTE(TEXT(CR7,"#,##0.00"),"-","△")&amp;"】")</f>
        <v>【53.19】</v>
      </c>
      <c r="CS6" s="35">
        <f t="shared" ref="CS6:DB6" si="6">CS7</f>
        <v>89.45</v>
      </c>
      <c r="CT6" s="35">
        <f>CT7</f>
        <v>89.45</v>
      </c>
      <c r="CU6" s="35">
        <f>CU7</f>
        <v>89.37</v>
      </c>
      <c r="CV6" s="35">
        <f>CV7</f>
        <v>86.52</v>
      </c>
      <c r="CW6" s="35">
        <f t="shared" si="6"/>
        <v>86.52</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60.31</v>
      </c>
      <c r="DE6" s="35">
        <f>DE7</f>
        <v>61.48</v>
      </c>
      <c r="DF6" s="35">
        <f>DF7</f>
        <v>63.13</v>
      </c>
      <c r="DG6" s="35">
        <f>DG7</f>
        <v>64.72</v>
      </c>
      <c r="DH6" s="35">
        <f t="shared" si="7"/>
        <v>66.05</v>
      </c>
      <c r="DI6" s="35">
        <f t="shared" si="7"/>
        <v>59.48</v>
      </c>
      <c r="DJ6" s="35">
        <f t="shared" si="7"/>
        <v>60.09</v>
      </c>
      <c r="DK6" s="35">
        <f t="shared" si="7"/>
        <v>60.35</v>
      </c>
      <c r="DL6" s="35">
        <f t="shared" si="7"/>
        <v>61.07</v>
      </c>
      <c r="DM6" s="35">
        <f t="shared" si="7"/>
        <v>61.99</v>
      </c>
      <c r="DN6" s="33" t="str">
        <f>IF(DN7="-","【-】","【"&amp;SUBSTITUTE(TEXT(DN7,"#,##0.00"),"-","△")&amp;"】")</f>
        <v>【61.17】</v>
      </c>
      <c r="DO6" s="35">
        <f t="shared" ref="DO6:DX6" si="8">DO7</f>
        <v>71.47</v>
      </c>
      <c r="DP6" s="35">
        <f>DP7</f>
        <v>71.47</v>
      </c>
      <c r="DQ6" s="35">
        <f>DQ7</f>
        <v>71.47</v>
      </c>
      <c r="DR6" s="35">
        <f>DR7</f>
        <v>71.47</v>
      </c>
      <c r="DS6" s="35">
        <f t="shared" si="8"/>
        <v>71.47</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350000</v>
      </c>
      <c r="L7" s="37" t="s">
        <v>96</v>
      </c>
      <c r="M7" s="38">
        <v>1</v>
      </c>
      <c r="N7" s="38">
        <v>289196</v>
      </c>
      <c r="O7" s="39" t="s">
        <v>97</v>
      </c>
      <c r="P7" s="39">
        <v>94.7</v>
      </c>
      <c r="Q7" s="38">
        <v>10</v>
      </c>
      <c r="R7" s="38">
        <v>302810</v>
      </c>
      <c r="S7" s="37" t="s">
        <v>98</v>
      </c>
      <c r="T7" s="40">
        <v>119.83</v>
      </c>
      <c r="U7" s="40">
        <v>127.55</v>
      </c>
      <c r="V7" s="40">
        <v>132.38</v>
      </c>
      <c r="W7" s="40">
        <v>120.35</v>
      </c>
      <c r="X7" s="40">
        <v>110.98</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1440.59</v>
      </c>
      <c r="AQ7" s="40">
        <v>1659.57</v>
      </c>
      <c r="AR7" s="40">
        <v>1358.45</v>
      </c>
      <c r="AS7" s="40">
        <v>2151.9</v>
      </c>
      <c r="AT7" s="40">
        <v>2662.94</v>
      </c>
      <c r="AU7" s="40">
        <v>394.58</v>
      </c>
      <c r="AV7" s="40">
        <v>368.36</v>
      </c>
      <c r="AW7" s="40">
        <v>380.84</v>
      </c>
      <c r="AX7" s="40">
        <v>424.64</v>
      </c>
      <c r="AY7" s="40">
        <v>427.23</v>
      </c>
      <c r="AZ7" s="40">
        <v>473</v>
      </c>
      <c r="BA7" s="40">
        <v>65.48</v>
      </c>
      <c r="BB7" s="40">
        <v>53.93</v>
      </c>
      <c r="BC7" s="40">
        <v>42.38</v>
      </c>
      <c r="BD7" s="40">
        <v>31.34</v>
      </c>
      <c r="BE7" s="40">
        <v>20.02</v>
      </c>
      <c r="BF7" s="40">
        <v>235.79</v>
      </c>
      <c r="BG7" s="40">
        <v>227.51</v>
      </c>
      <c r="BH7" s="40">
        <v>225.72</v>
      </c>
      <c r="BI7" s="40">
        <v>217.8</v>
      </c>
      <c r="BJ7" s="40">
        <v>216.05</v>
      </c>
      <c r="BK7" s="40">
        <v>233.74</v>
      </c>
      <c r="BL7" s="40">
        <v>119.79</v>
      </c>
      <c r="BM7" s="40">
        <v>127.52</v>
      </c>
      <c r="BN7" s="40">
        <v>132.37</v>
      </c>
      <c r="BO7" s="40">
        <v>120.28</v>
      </c>
      <c r="BP7" s="40">
        <v>110.71</v>
      </c>
      <c r="BQ7" s="40">
        <v>117.72</v>
      </c>
      <c r="BR7" s="40">
        <v>117.69</v>
      </c>
      <c r="BS7" s="40">
        <v>116.75</v>
      </c>
      <c r="BT7" s="40">
        <v>115.48</v>
      </c>
      <c r="BU7" s="40">
        <v>109.91</v>
      </c>
      <c r="BV7" s="40">
        <v>106.87</v>
      </c>
      <c r="BW7" s="40">
        <v>6.16</v>
      </c>
      <c r="BX7" s="40">
        <v>5.79</v>
      </c>
      <c r="BY7" s="40">
        <v>5.58</v>
      </c>
      <c r="BZ7" s="40">
        <v>6.14</v>
      </c>
      <c r="CA7" s="40">
        <v>6.67</v>
      </c>
      <c r="CB7" s="40">
        <v>17.03</v>
      </c>
      <c r="CC7" s="40">
        <v>17.07</v>
      </c>
      <c r="CD7" s="40">
        <v>17.22</v>
      </c>
      <c r="CE7" s="40">
        <v>17.440000000000001</v>
      </c>
      <c r="CF7" s="40">
        <v>18.62</v>
      </c>
      <c r="CG7" s="40">
        <v>20.260000000000002</v>
      </c>
      <c r="CH7" s="40">
        <v>85.45</v>
      </c>
      <c r="CI7" s="40">
        <v>84.98</v>
      </c>
      <c r="CJ7" s="40">
        <v>84.01</v>
      </c>
      <c r="CK7" s="40">
        <v>83.77</v>
      </c>
      <c r="CL7" s="40">
        <v>82.63</v>
      </c>
      <c r="CM7" s="40">
        <v>58.56</v>
      </c>
      <c r="CN7" s="40">
        <v>57.96</v>
      </c>
      <c r="CO7" s="40">
        <v>56</v>
      </c>
      <c r="CP7" s="40">
        <v>56.81</v>
      </c>
      <c r="CQ7" s="40">
        <v>55.65</v>
      </c>
      <c r="CR7" s="40">
        <v>53.19</v>
      </c>
      <c r="CS7" s="40">
        <v>89.45</v>
      </c>
      <c r="CT7" s="40">
        <v>89.45</v>
      </c>
      <c r="CU7" s="40">
        <v>89.37</v>
      </c>
      <c r="CV7" s="40">
        <v>86.52</v>
      </c>
      <c r="CW7" s="40">
        <v>86.52</v>
      </c>
      <c r="CX7" s="40">
        <v>80.5</v>
      </c>
      <c r="CY7" s="40">
        <v>80.540000000000006</v>
      </c>
      <c r="CZ7" s="40">
        <v>80.08</v>
      </c>
      <c r="DA7" s="40">
        <v>79.69</v>
      </c>
      <c r="DB7" s="40">
        <v>78.66</v>
      </c>
      <c r="DC7" s="40">
        <v>75.849999999999994</v>
      </c>
      <c r="DD7" s="40">
        <v>60.31</v>
      </c>
      <c r="DE7" s="40">
        <v>61.48</v>
      </c>
      <c r="DF7" s="40">
        <v>63.13</v>
      </c>
      <c r="DG7" s="40">
        <v>64.72</v>
      </c>
      <c r="DH7" s="40">
        <v>66.05</v>
      </c>
      <c r="DI7" s="40">
        <v>59.48</v>
      </c>
      <c r="DJ7" s="40">
        <v>60.09</v>
      </c>
      <c r="DK7" s="40">
        <v>60.35</v>
      </c>
      <c r="DL7" s="40">
        <v>61.07</v>
      </c>
      <c r="DM7" s="40">
        <v>61.99</v>
      </c>
      <c r="DN7" s="40">
        <v>61.17</v>
      </c>
      <c r="DO7" s="40">
        <v>71.47</v>
      </c>
      <c r="DP7" s="40">
        <v>71.47</v>
      </c>
      <c r="DQ7" s="40">
        <v>71.47</v>
      </c>
      <c r="DR7" s="40">
        <v>71.47</v>
      </c>
      <c r="DS7" s="40">
        <v>71.47</v>
      </c>
      <c r="DT7" s="40">
        <v>48.09</v>
      </c>
      <c r="DU7" s="40">
        <v>50.93</v>
      </c>
      <c r="DV7" s="40">
        <v>52.07</v>
      </c>
      <c r="DW7" s="40">
        <v>50.36</v>
      </c>
      <c r="DX7" s="40">
        <v>51.48</v>
      </c>
      <c r="DY7" s="40">
        <v>49.58</v>
      </c>
      <c r="DZ7" s="40">
        <v>0</v>
      </c>
      <c r="EA7" s="40">
        <v>0</v>
      </c>
      <c r="EB7" s="40">
        <v>0</v>
      </c>
      <c r="EC7" s="40">
        <v>0</v>
      </c>
      <c r="ED7" s="40">
        <v>0</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119.83</v>
      </c>
      <c r="V11" s="48">
        <f>IF(U6="-",NA(),U6)</f>
        <v>127.55</v>
      </c>
      <c r="W11" s="48">
        <f>IF(V6="-",NA(),V6)</f>
        <v>132.38</v>
      </c>
      <c r="X11" s="48">
        <f>IF(W6="-",NA(),W6)</f>
        <v>120.35</v>
      </c>
      <c r="Y11" s="48">
        <f>IF(X6="-",NA(),X6)</f>
        <v>110.98</v>
      </c>
      <c r="AE11" s="47" t="s">
        <v>23</v>
      </c>
      <c r="AF11" s="48">
        <f>IF(AE6="-",NA(),AE6)</f>
        <v>0</v>
      </c>
      <c r="AG11" s="48">
        <f>IF(AF6="-",NA(),AF6)</f>
        <v>0</v>
      </c>
      <c r="AH11" s="48">
        <f>IF(AG6="-",NA(),AG6)</f>
        <v>0</v>
      </c>
      <c r="AI11" s="48">
        <f>IF(AH6="-",NA(),AH6)</f>
        <v>0</v>
      </c>
      <c r="AJ11" s="48">
        <f>IF(AI6="-",NA(),AI6)</f>
        <v>0</v>
      </c>
      <c r="AP11" s="47" t="s">
        <v>23</v>
      </c>
      <c r="AQ11" s="48">
        <f>IF(AP6="-",NA(),AP6)</f>
        <v>1440.59</v>
      </c>
      <c r="AR11" s="48">
        <f>IF(AQ6="-",NA(),AQ6)</f>
        <v>1659.57</v>
      </c>
      <c r="AS11" s="48">
        <f>IF(AR6="-",NA(),AR6)</f>
        <v>1358.45</v>
      </c>
      <c r="AT11" s="48">
        <f>IF(AS6="-",NA(),AS6)</f>
        <v>2151.9</v>
      </c>
      <c r="AU11" s="48">
        <f>IF(AT6="-",NA(),AT6)</f>
        <v>2662.94</v>
      </c>
      <c r="BA11" s="47" t="s">
        <v>23</v>
      </c>
      <c r="BB11" s="48">
        <f>IF(BA6="-",NA(),BA6)</f>
        <v>65.48</v>
      </c>
      <c r="BC11" s="48">
        <f>IF(BB6="-",NA(),BB6)</f>
        <v>53.93</v>
      </c>
      <c r="BD11" s="48">
        <f>IF(BC6="-",NA(),BC6)</f>
        <v>42.38</v>
      </c>
      <c r="BE11" s="48">
        <f>IF(BD6="-",NA(),BD6)</f>
        <v>31.34</v>
      </c>
      <c r="BF11" s="48">
        <f>IF(BE6="-",NA(),BE6)</f>
        <v>20.02</v>
      </c>
      <c r="BL11" s="47" t="s">
        <v>23</v>
      </c>
      <c r="BM11" s="48">
        <f>IF(BL6="-",NA(),BL6)</f>
        <v>119.79</v>
      </c>
      <c r="BN11" s="48">
        <f>IF(BM6="-",NA(),BM6)</f>
        <v>127.52</v>
      </c>
      <c r="BO11" s="48">
        <f>IF(BN6="-",NA(),BN6)</f>
        <v>132.37</v>
      </c>
      <c r="BP11" s="48">
        <f>IF(BO6="-",NA(),BO6)</f>
        <v>120.28</v>
      </c>
      <c r="BQ11" s="48">
        <f>IF(BP6="-",NA(),BP6)</f>
        <v>110.71</v>
      </c>
      <c r="BW11" s="47" t="s">
        <v>23</v>
      </c>
      <c r="BX11" s="48">
        <f>IF(BW6="-",NA(),BW6)</f>
        <v>6.16</v>
      </c>
      <c r="BY11" s="48">
        <f>IF(BX6="-",NA(),BX6)</f>
        <v>5.79</v>
      </c>
      <c r="BZ11" s="48">
        <f>IF(BY6="-",NA(),BY6)</f>
        <v>5.58</v>
      </c>
      <c r="CA11" s="48">
        <f>IF(BZ6="-",NA(),BZ6)</f>
        <v>6.14</v>
      </c>
      <c r="CB11" s="48">
        <f>IF(CA6="-",NA(),CA6)</f>
        <v>6.67</v>
      </c>
      <c r="CH11" s="47" t="s">
        <v>23</v>
      </c>
      <c r="CI11" s="48">
        <f>IF(CH6="-",NA(),CH6)</f>
        <v>85.45</v>
      </c>
      <c r="CJ11" s="48">
        <f>IF(CI6="-",NA(),CI6)</f>
        <v>84.98</v>
      </c>
      <c r="CK11" s="48">
        <f>IF(CJ6="-",NA(),CJ6)</f>
        <v>84.01</v>
      </c>
      <c r="CL11" s="48">
        <f>IF(CK6="-",NA(),CK6)</f>
        <v>83.77</v>
      </c>
      <c r="CM11" s="48">
        <f>IF(CL6="-",NA(),CL6)</f>
        <v>82.63</v>
      </c>
      <c r="CS11" s="47" t="s">
        <v>23</v>
      </c>
      <c r="CT11" s="48">
        <f>IF(CS6="-",NA(),CS6)</f>
        <v>89.45</v>
      </c>
      <c r="CU11" s="48">
        <f>IF(CT6="-",NA(),CT6)</f>
        <v>89.45</v>
      </c>
      <c r="CV11" s="48">
        <f>IF(CU6="-",NA(),CU6)</f>
        <v>89.37</v>
      </c>
      <c r="CW11" s="48">
        <f>IF(CV6="-",NA(),CV6)</f>
        <v>86.52</v>
      </c>
      <c r="CX11" s="48">
        <f>IF(CW6="-",NA(),CW6)</f>
        <v>86.52</v>
      </c>
      <c r="DD11" s="47" t="s">
        <v>23</v>
      </c>
      <c r="DE11" s="48">
        <f>IF(DD6="-",NA(),DD6)</f>
        <v>60.31</v>
      </c>
      <c r="DF11" s="48">
        <f>IF(DE6="-",NA(),DE6)</f>
        <v>61.48</v>
      </c>
      <c r="DG11" s="48">
        <f>IF(DF6="-",NA(),DF6)</f>
        <v>63.13</v>
      </c>
      <c r="DH11" s="48">
        <f>IF(DG6="-",NA(),DG6)</f>
        <v>64.72</v>
      </c>
      <c r="DI11" s="48">
        <f>IF(DH6="-",NA(),DH6)</f>
        <v>66.05</v>
      </c>
      <c r="DO11" s="47" t="s">
        <v>23</v>
      </c>
      <c r="DP11" s="48">
        <f>IF(DO6="-",NA(),DO6)</f>
        <v>71.47</v>
      </c>
      <c r="DQ11" s="48">
        <f>IF(DP6="-",NA(),DP6)</f>
        <v>71.47</v>
      </c>
      <c r="DR11" s="48">
        <f>IF(DQ6="-",NA(),DQ6)</f>
        <v>71.47</v>
      </c>
      <c r="DS11" s="48">
        <f>IF(DR6="-",NA(),DR6)</f>
        <v>71.47</v>
      </c>
      <c r="DT11" s="48">
        <f>IF(DS6="-",NA(),DS6)</f>
        <v>71.47</v>
      </c>
      <c r="DZ11" s="47" t="s">
        <v>23</v>
      </c>
      <c r="EA11" s="48">
        <f>IF(DZ6="-",NA(),DZ6)</f>
        <v>0</v>
      </c>
      <c r="EB11" s="48">
        <f>IF(EA6="-",NA(),EA6)</f>
        <v>0</v>
      </c>
      <c r="EC11" s="48">
        <f>IF(EB6="-",NA(),EB6)</f>
        <v>0</v>
      </c>
      <c r="ED11" s="48">
        <f>IF(EC6="-",NA(),EC6)</f>
        <v>0</v>
      </c>
      <c r="EE11" s="48">
        <f>IF(ED6="-",NA(),ED6)</f>
        <v>0</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2024-01-17T06:50:02Z</cp:lastPrinted>
  <dcterms:created xsi:type="dcterms:W3CDTF">2023-12-05T01:30:56Z</dcterms:created>
  <dcterms:modified xsi:type="dcterms:W3CDTF">2024-01-17T06:54:55Z</dcterms:modified>
  <cp:category/>
</cp:coreProperties>
</file>