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経理G_共有\★予算・決算関係\決算\★R4年度 決算資料\08_総務省経営比較分析表\01_作成、資料等\"/>
    </mc:Choice>
  </mc:AlternateContent>
  <workbookProtection workbookAlgorithmName="SHA-512" workbookHashValue="gVvZpDcn19XT/ppG9Nt+8KkVQMNn1Xye3Mz82dTcSou/DOXvCJZVYl6a749uUPeT8viZFavD2AvMWvTJY52xUA==" workbookSaltValue="qKxd1o9O+xV4WJvxtSM3ZQ==" workbookSpinCount="100000" lockStructure="1"/>
  <bookViews>
    <workbookView xWindow="2790" yWindow="0" windowWidth="14970" windowHeight="1222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LT32" i="4"/>
  <c r="KZ32" i="4"/>
  <c r="KF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D10" i="5" l="1"/>
  <c r="CV10" i="5"/>
  <c r="W11" i="5"/>
  <c r="AQ11" i="5"/>
  <c r="AU11" i="5"/>
  <c r="BO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<sst xmlns="http://schemas.openxmlformats.org/spreadsheetml/2006/main" count="262" uniqueCount="107">
  <si>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</si>
  <si>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</si>
  <si>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</si>
  <si>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</si>
  <si>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</si>
  <si>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</si>
  <si>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</si>
  <si>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</si>
  <si>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</si>
  <si>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</si>
  <si>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</si>
  <si>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</si>
  <si>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</si>
  <si>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</si>
  <si>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</si>
  <si>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</si>
  <si>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</si>
  <si>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</si>
  <si>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</si>
  <si>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</si>
  <si>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</si>
  <si>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</si>
  <si>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</si>
  <si>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</si>
  <si>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</si>
  <si>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</si>
  <si>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</si>
  <si>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</si>
  <si>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</si>
  <si>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</si>
  <si>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</si>
  <si>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</si>
  <si>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</si>
  <si>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</si>
  <si>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</si>
  <si>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</si>
  <si>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</si>
  <si>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</si>
  <si>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</si>
  <si>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</si>
  <si>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</si>
  <si>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</si>
  <si>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</si>
  <si>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</si>
  <si>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</si>
  <si>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</si>
  <si>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</si>
  <si>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</si>
  <si>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</si>
  <si>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</si>
  <si>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</si>
  <si>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</si>
  <si>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</si>
  <si>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</si>
  <si>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</si>
  <si>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</si>
  <si>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</si>
  <si>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</si>
  <si>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</si>
  <si>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</si>
  <si>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</si>
  <si>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</si>
  <si>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</si>
  <si>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</si>
  <si>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</si>
  <si>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</si>
  <si>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</si>
  <si>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</si>
  <si>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</si>
  <si>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</si>
  <si>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</si>
  <si>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</si>
  <si>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</si>
  <si>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</si>
  <si>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</si>
  <si>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</si>
  <si>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</si>
  <si>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</si>
  <si>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</si>
  <si>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</si>
  <si>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</si>
  <si>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</si>
  <si>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</si>
  <si>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</si>
  <si>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</si>
  <si>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</si>
  <si>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</si>
  <si>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</si>
  <si>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</si>
  <si>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</si>
  <si>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</si>
  <si>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</si>
  <si>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</si>
  <si>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</si>
  <si>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</si>
  <si>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</si>
  <si>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</si>
  <si>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</si>
  <si>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</si>
  <si>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</si>
  <si>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</si>
  <si>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</si>
  <si>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</si>
  <si>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</si>
  <si>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各経営指標の状況から良好な経営状況といえる。
　しかし、今後、水道施設の老朽化による更新費用の増加や災害等に備えた危機管理対策など、経営環境は厳しさを増していく。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phoneticPr fontId="5"/>
  </si>
  <si>
    <t>「①有形固定資産減価償却率」は、類似団体平均と同等規模で推移しており、概ね平均的な老朽化の状況である。主要施設別では、建物が52.11％、構築物が55.14％、機械及び装置が79.87％となっている。
　管路は、法定耐用年数に達していないものが多く、「②管路経年化率」、「③管路更新率」ともに類似団体平均に比べて低い数値を推移しているが、今後は、経営戦略に位置づける更新周期をふまえ、耐震化と併せた計画的な更新を進めていく必要がある。</t>
    <phoneticPr fontId="5"/>
  </si>
  <si>
    <r>
      <t>＜健全性＞
　「①経常収支比率」は、過去5年間とも100％を上回り、経常収益で経常費用を賄うことができており、かつ、累積欠損金も生じていないことから、健全経営である。
　「③流動比率」は、200％を上回っており、短期債務に対する支払能力は健全である。
  「④企業債残高対給水収益比率」は、過去5年間とも企業債の着実な償還により企業債残高が減少</t>
    </r>
    <r>
      <rPr>
        <sz val="11"/>
        <rFont val="ＭＳ ゴシック"/>
        <family val="3"/>
        <charset val="128"/>
      </rPr>
      <t>している。</t>
    </r>
    <r>
      <rPr>
        <sz val="11"/>
        <color theme="1"/>
        <rFont val="ＭＳ ゴシック"/>
        <family val="3"/>
        <charset val="128"/>
      </rPr>
      <t xml:space="preserve">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企業立地が広範囲にわたり投資効率が悪いこと及び開発費用のかかる水源施設を要したことにより資本費（減価償却費及び企業債利息）が高くなっていることが要因である。
＜効率性＞
　「⑦施設利用率」は、類似団体平均を下回って推移しているが、一方、「⑧契約率」は、類似団体平均を上回り、高い数値を推移しており、適正な施設規模である。なお、施設利用率と契約率との乖離は、契約水量に基づく責任水量制により料金を回収しているためである。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</si>
</sst>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57.28</c:v>
                </c:pt>
                <c:pt idx="1">
                  <c:v>57.52</c:v>
                </c:pt>
                <c:pt idx="2">
                  <c:v>57.93</c:v>
                </c:pt>
                <c:pt idx="3">
                  <c:v>59.67</c:v>
                </c:pt>
                <c:pt idx="4">
                  <c:v>61.43</c:v>
                </c:pt>
              </c:numCache>
            </c:numRef>
          </c:val>
          <c:extLst>
            <c:ext xmlns:c16="http://schemas.microsoft.com/office/drawing/2014/chart" uri="{C3380CC4-5D6E-409C-BE32-E72D297353CC}">
              <c16:uniqueId val="{00000000-8FC3-477C-A79B-46A4593997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8FC3-477C-A79B-46A4593997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F-441F-B34C-7D86238C15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234F-441F-B34C-7D86238C15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132.71</c:v>
                </c:pt>
                <c:pt idx="1">
                  <c:v>128.63</c:v>
                </c:pt>
                <c:pt idx="2">
                  <c:v>128.46</c:v>
                </c:pt>
                <c:pt idx="3">
                  <c:v>127.19</c:v>
                </c:pt>
                <c:pt idx="4">
                  <c:v>120.17</c:v>
                </c:pt>
              </c:numCache>
            </c:numRef>
          </c:val>
          <c:extLst>
            <c:ext xmlns:c16="http://schemas.microsoft.com/office/drawing/2014/chart" uri="{C3380CC4-5D6E-409C-BE32-E72D297353CC}">
              <c16:uniqueId val="{00000000-33CD-4949-95BC-4F1668C615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33CD-4949-95BC-4F1668C615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17.25</c:v>
                </c:pt>
                <c:pt idx="1">
                  <c:v>17.27</c:v>
                </c:pt>
                <c:pt idx="2">
                  <c:v>17.03</c:v>
                </c:pt>
                <c:pt idx="3">
                  <c:v>17.13</c:v>
                </c:pt>
                <c:pt idx="4">
                  <c:v>17.11</c:v>
                </c:pt>
              </c:numCache>
            </c:numRef>
          </c:val>
          <c:extLst>
            <c:ext xmlns:c16="http://schemas.microsoft.com/office/drawing/2014/chart" uri="{C3380CC4-5D6E-409C-BE32-E72D297353CC}">
              <c16:uniqueId val="{00000000-E1E8-41AE-8CFF-9461D1BA50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E1E8-41AE-8CFF-9461D1BA50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0.04</c:v>
                </c:pt>
                <c:pt idx="3">
                  <c:v>0</c:v>
                </c:pt>
                <c:pt idx="4">
                  <c:v>0</c:v>
                </c:pt>
              </c:numCache>
            </c:numRef>
          </c:val>
          <c:extLst>
            <c:ext xmlns:c16="http://schemas.microsoft.com/office/drawing/2014/chart" uri="{C3380CC4-5D6E-409C-BE32-E72D297353CC}">
              <c16:uniqueId val="{00000000-78A6-4598-826B-F6287FA630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78A6-4598-826B-F6287FA630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194.32</c:v>
                </c:pt>
                <c:pt idx="1">
                  <c:v>190.77</c:v>
                </c:pt>
                <c:pt idx="2">
                  <c:v>209.05</c:v>
                </c:pt>
                <c:pt idx="3">
                  <c:v>217.44</c:v>
                </c:pt>
                <c:pt idx="4">
                  <c:v>236.42</c:v>
                </c:pt>
              </c:numCache>
            </c:numRef>
          </c:val>
          <c:extLst>
            <c:ext xmlns:c16="http://schemas.microsoft.com/office/drawing/2014/chart" uri="{C3380CC4-5D6E-409C-BE32-E72D297353CC}">
              <c16:uniqueId val="{00000000-5384-4D5D-9317-D41087A9E5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5384-4D5D-9317-D41087A9E5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237.77</c:v>
                </c:pt>
                <c:pt idx="1">
                  <c:v>219.48</c:v>
                </c:pt>
                <c:pt idx="2">
                  <c:v>190.02</c:v>
                </c:pt>
                <c:pt idx="3">
                  <c:v>168.61</c:v>
                </c:pt>
                <c:pt idx="4">
                  <c:v>154.06</c:v>
                </c:pt>
              </c:numCache>
            </c:numRef>
          </c:val>
          <c:extLst>
            <c:ext xmlns:c16="http://schemas.microsoft.com/office/drawing/2014/chart" uri="{C3380CC4-5D6E-409C-BE32-E72D297353CC}">
              <c16:uniqueId val="{00000000-9D7E-435F-8B5A-6B23DCDF31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9D7E-435F-8B5A-6B23DCDF31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137.22999999999999</c:v>
                </c:pt>
                <c:pt idx="1">
                  <c:v>131.94999999999999</c:v>
                </c:pt>
                <c:pt idx="2">
                  <c:v>131.72</c:v>
                </c:pt>
                <c:pt idx="3">
                  <c:v>130.15</c:v>
                </c:pt>
                <c:pt idx="4">
                  <c:v>121.98</c:v>
                </c:pt>
              </c:numCache>
            </c:numRef>
          </c:val>
          <c:extLst>
            <c:ext xmlns:c16="http://schemas.microsoft.com/office/drawing/2014/chart" uri="{C3380CC4-5D6E-409C-BE32-E72D297353CC}">
              <c16:uniqueId val="{00000000-D5E9-4422-ACF2-839CD16F2C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D5E9-4422-ACF2-839CD16F2C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25.1</c:v>
                </c:pt>
                <c:pt idx="1">
                  <c:v>25.86</c:v>
                </c:pt>
                <c:pt idx="2">
                  <c:v>25.97</c:v>
                </c:pt>
                <c:pt idx="3">
                  <c:v>26.23</c:v>
                </c:pt>
                <c:pt idx="4">
                  <c:v>28</c:v>
                </c:pt>
              </c:numCache>
            </c:numRef>
          </c:val>
          <c:extLst>
            <c:ext xmlns:c16="http://schemas.microsoft.com/office/drawing/2014/chart" uri="{C3380CC4-5D6E-409C-BE32-E72D297353CC}">
              <c16:uniqueId val="{00000000-3258-4203-930A-78454DE592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3258-4203-930A-78454DE592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56.53</c:v>
                </c:pt>
                <c:pt idx="1">
                  <c:v>56.48</c:v>
                </c:pt>
                <c:pt idx="2">
                  <c:v>53.67</c:v>
                </c:pt>
                <c:pt idx="3">
                  <c:v>55.58</c:v>
                </c:pt>
                <c:pt idx="4">
                  <c:v>54.81</c:v>
                </c:pt>
              </c:numCache>
            </c:numRef>
          </c:val>
          <c:extLst>
            <c:ext xmlns:c16="http://schemas.microsoft.com/office/drawing/2014/chart" uri="{C3380CC4-5D6E-409C-BE32-E72D297353CC}">
              <c16:uniqueId val="{00000000-DE04-4262-8BD1-07A8BD7C7F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DE04-4262-8BD1-07A8BD7C7F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89.72</c:v>
                </c:pt>
                <c:pt idx="1">
                  <c:v>89.78</c:v>
                </c:pt>
                <c:pt idx="2">
                  <c:v>89.98</c:v>
                </c:pt>
                <c:pt idx="3">
                  <c:v>89.79</c:v>
                </c:pt>
                <c:pt idx="4">
                  <c:v>89.81</c:v>
                </c:pt>
              </c:numCache>
            </c:numRef>
          </c:val>
          <c:extLst>
            <c:ext xmlns:c16="http://schemas.microsoft.com/office/drawing/2014/chart" uri="{C3380CC4-5D6E-409C-BE32-E72D297353CC}">
              <c16:uniqueId val="{00000000-9D9A-4201-B9E8-E783874078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9D9A-4201-B9E8-E783874078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V1" zoomScaleNormal="100" workbookViewId="0">
      <selection activeCell="OE60" sqref="OE60"/>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
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
データ!H7</f>
        <v>
茨城県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
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
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
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
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
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
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
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
8</v>
      </c>
      <c r="SN7" s="57"/>
      <c r="SO7" s="57"/>
      <c r="SP7" s="57"/>
      <c r="SQ7" s="57"/>
      <c r="SR7" s="57"/>
      <c r="SS7" s="57"/>
      <c r="ST7" s="57"/>
      <c r="SU7" s="57"/>
      <c r="SV7" s="57"/>
      <c r="SW7" s="57"/>
      <c r="SX7" s="57"/>
      <c r="SY7" s="57"/>
      <c r="SZ7" s="58"/>
    </row>
    <row r="8" spans="1:521" ht="18.75" customHeight="1">
      <c r="A8" s="6"/>
      <c r="B8" s="59" t="str">
        <f>
データ!I7</f>
        <v>
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
データ!J7</f>
        <v>
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
データ!K7</f>
        <v>
1132680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
データ!L7</f>
        <v>
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
データ!M7</f>
        <v>
5</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
データ!N7</f>
        <v>
620802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
9</v>
      </c>
      <c r="SN8" s="66"/>
      <c r="SO8" s="67" t="s">
        <v>
10</v>
      </c>
      <c r="SP8" s="67"/>
      <c r="SQ8" s="67"/>
      <c r="SR8" s="67"/>
      <c r="SS8" s="67"/>
      <c r="ST8" s="67"/>
      <c r="SU8" s="67"/>
      <c r="SV8" s="67"/>
      <c r="SW8" s="67"/>
      <c r="SX8" s="67"/>
      <c r="SY8" s="67"/>
      <c r="SZ8" s="68"/>
    </row>
    <row r="9" spans="1:521" ht="18.75" customHeight="1">
      <c r="A9" s="6"/>
      <c r="B9" s="69" t="s">
        <v>
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
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
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
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
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
16</v>
      </c>
      <c r="SN9" s="82"/>
      <c r="SO9" s="72" t="s">
        <v>
17</v>
      </c>
      <c r="SP9" s="72"/>
      <c r="SQ9" s="72"/>
      <c r="SR9" s="72"/>
      <c r="SS9" s="72"/>
      <c r="ST9" s="72"/>
      <c r="SU9" s="72"/>
      <c r="SV9" s="72"/>
      <c r="SW9" s="72"/>
      <c r="SX9" s="72"/>
      <c r="SY9" s="72"/>
      <c r="SZ9" s="73"/>
    </row>
    <row r="10" spans="1:521" ht="18.75" customHeight="1">
      <c r="A10" s="6"/>
      <c r="B10" s="74" t="str">
        <f>
データ!O7</f>
        <v>
-</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
データ!P7</f>
        <v>
80.2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
データ!Q7</f>
        <v>
240</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
データ!R7</f>
        <v>
1017301</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
データ!S7</f>
        <v>
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
18</v>
      </c>
      <c r="SN10" s="78"/>
      <c r="SO10" s="79" t="s">
        <v>
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
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
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
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
106</v>
      </c>
      <c r="SN16" s="103"/>
      <c r="SO16" s="103"/>
      <c r="SP16" s="103"/>
      <c r="SQ16" s="103"/>
      <c r="SR16" s="103"/>
      <c r="SS16" s="103"/>
      <c r="ST16" s="103"/>
      <c r="SU16" s="103"/>
      <c r="SV16" s="103"/>
      <c r="SW16" s="103"/>
      <c r="SX16" s="103"/>
      <c r="SY16" s="103"/>
      <c r="SZ16" s="103"/>
      <c r="TA16" s="104"/>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
データ!$B$10</f>
        <v>
H30</v>
      </c>
      <c r="Y31" s="84"/>
      <c r="Z31" s="84"/>
      <c r="AA31" s="84"/>
      <c r="AB31" s="84"/>
      <c r="AC31" s="84"/>
      <c r="AD31" s="84"/>
      <c r="AE31" s="84"/>
      <c r="AF31" s="84"/>
      <c r="AG31" s="84"/>
      <c r="AH31" s="84"/>
      <c r="AI31" s="84"/>
      <c r="AJ31" s="84"/>
      <c r="AK31" s="84"/>
      <c r="AL31" s="84"/>
      <c r="AM31" s="84"/>
      <c r="AN31" s="84"/>
      <c r="AO31" s="84"/>
      <c r="AP31" s="84"/>
      <c r="AQ31" s="85"/>
      <c r="AR31" s="83" t="str">
        <f>
データ!$C$10</f>
        <v>
R01</v>
      </c>
      <c r="AS31" s="84"/>
      <c r="AT31" s="84"/>
      <c r="AU31" s="84"/>
      <c r="AV31" s="84"/>
      <c r="AW31" s="84"/>
      <c r="AX31" s="84"/>
      <c r="AY31" s="84"/>
      <c r="AZ31" s="84"/>
      <c r="BA31" s="84"/>
      <c r="BB31" s="84"/>
      <c r="BC31" s="84"/>
      <c r="BD31" s="84"/>
      <c r="BE31" s="84"/>
      <c r="BF31" s="84"/>
      <c r="BG31" s="84"/>
      <c r="BH31" s="84"/>
      <c r="BI31" s="84"/>
      <c r="BJ31" s="84"/>
      <c r="BK31" s="85"/>
      <c r="BL31" s="83" t="str">
        <f>
データ!$D$10</f>
        <v>
R02</v>
      </c>
      <c r="BM31" s="84"/>
      <c r="BN31" s="84"/>
      <c r="BO31" s="84"/>
      <c r="BP31" s="84"/>
      <c r="BQ31" s="84"/>
      <c r="BR31" s="84"/>
      <c r="BS31" s="84"/>
      <c r="BT31" s="84"/>
      <c r="BU31" s="84"/>
      <c r="BV31" s="84"/>
      <c r="BW31" s="84"/>
      <c r="BX31" s="84"/>
      <c r="BY31" s="84"/>
      <c r="BZ31" s="84"/>
      <c r="CA31" s="84"/>
      <c r="CB31" s="84"/>
      <c r="CC31" s="84"/>
      <c r="CD31" s="84"/>
      <c r="CE31" s="85"/>
      <c r="CF31" s="83" t="str">
        <f>
データ!$E$10</f>
        <v>
R03</v>
      </c>
      <c r="CG31" s="84"/>
      <c r="CH31" s="84"/>
      <c r="CI31" s="84"/>
      <c r="CJ31" s="84"/>
      <c r="CK31" s="84"/>
      <c r="CL31" s="84"/>
      <c r="CM31" s="84"/>
      <c r="CN31" s="84"/>
      <c r="CO31" s="84"/>
      <c r="CP31" s="84"/>
      <c r="CQ31" s="84"/>
      <c r="CR31" s="84"/>
      <c r="CS31" s="84"/>
      <c r="CT31" s="84"/>
      <c r="CU31" s="84"/>
      <c r="CV31" s="84"/>
      <c r="CW31" s="84"/>
      <c r="CX31" s="84"/>
      <c r="CY31" s="85"/>
      <c r="CZ31" s="83" t="str">
        <f>
データ!$F$10</f>
        <v>
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
データ!$B$10</f>
        <v>
H30</v>
      </c>
      <c r="ES31" s="84"/>
      <c r="ET31" s="84"/>
      <c r="EU31" s="84"/>
      <c r="EV31" s="84"/>
      <c r="EW31" s="84"/>
      <c r="EX31" s="84"/>
      <c r="EY31" s="84"/>
      <c r="EZ31" s="84"/>
      <c r="FA31" s="84"/>
      <c r="FB31" s="84"/>
      <c r="FC31" s="84"/>
      <c r="FD31" s="84"/>
      <c r="FE31" s="84"/>
      <c r="FF31" s="84"/>
      <c r="FG31" s="84"/>
      <c r="FH31" s="84"/>
      <c r="FI31" s="84"/>
      <c r="FJ31" s="84"/>
      <c r="FK31" s="85"/>
      <c r="FL31" s="83" t="str">
        <f>
データ!$C$10</f>
        <v>
R01</v>
      </c>
      <c r="FM31" s="84"/>
      <c r="FN31" s="84"/>
      <c r="FO31" s="84"/>
      <c r="FP31" s="84"/>
      <c r="FQ31" s="84"/>
      <c r="FR31" s="84"/>
      <c r="FS31" s="84"/>
      <c r="FT31" s="84"/>
      <c r="FU31" s="84"/>
      <c r="FV31" s="84"/>
      <c r="FW31" s="84"/>
      <c r="FX31" s="84"/>
      <c r="FY31" s="84"/>
      <c r="FZ31" s="84"/>
      <c r="GA31" s="84"/>
      <c r="GB31" s="84"/>
      <c r="GC31" s="84"/>
      <c r="GD31" s="84"/>
      <c r="GE31" s="85"/>
      <c r="GF31" s="83" t="str">
        <f>
データ!$D$10</f>
        <v>
R02</v>
      </c>
      <c r="GG31" s="84"/>
      <c r="GH31" s="84"/>
      <c r="GI31" s="84"/>
      <c r="GJ31" s="84"/>
      <c r="GK31" s="84"/>
      <c r="GL31" s="84"/>
      <c r="GM31" s="84"/>
      <c r="GN31" s="84"/>
      <c r="GO31" s="84"/>
      <c r="GP31" s="84"/>
      <c r="GQ31" s="84"/>
      <c r="GR31" s="84"/>
      <c r="GS31" s="84"/>
      <c r="GT31" s="84"/>
      <c r="GU31" s="84"/>
      <c r="GV31" s="84"/>
      <c r="GW31" s="84"/>
      <c r="GX31" s="84"/>
      <c r="GY31" s="85"/>
      <c r="GZ31" s="83" t="str">
        <f>
データ!$E$10</f>
        <v>
R03</v>
      </c>
      <c r="HA31" s="84"/>
      <c r="HB31" s="84"/>
      <c r="HC31" s="84"/>
      <c r="HD31" s="84"/>
      <c r="HE31" s="84"/>
      <c r="HF31" s="84"/>
      <c r="HG31" s="84"/>
      <c r="HH31" s="84"/>
      <c r="HI31" s="84"/>
      <c r="HJ31" s="84"/>
      <c r="HK31" s="84"/>
      <c r="HL31" s="84"/>
      <c r="HM31" s="84"/>
      <c r="HN31" s="84"/>
      <c r="HO31" s="84"/>
      <c r="HP31" s="84"/>
      <c r="HQ31" s="84"/>
      <c r="HR31" s="84"/>
      <c r="HS31" s="85"/>
      <c r="HT31" s="83" t="str">
        <f>
データ!$F$10</f>
        <v>
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
データ!$B$10</f>
        <v>
H30</v>
      </c>
      <c r="JM31" s="84"/>
      <c r="JN31" s="84"/>
      <c r="JO31" s="84"/>
      <c r="JP31" s="84"/>
      <c r="JQ31" s="84"/>
      <c r="JR31" s="84"/>
      <c r="JS31" s="84"/>
      <c r="JT31" s="84"/>
      <c r="JU31" s="84"/>
      <c r="JV31" s="84"/>
      <c r="JW31" s="84"/>
      <c r="JX31" s="84"/>
      <c r="JY31" s="84"/>
      <c r="JZ31" s="84"/>
      <c r="KA31" s="84"/>
      <c r="KB31" s="84"/>
      <c r="KC31" s="84"/>
      <c r="KD31" s="84"/>
      <c r="KE31" s="85"/>
      <c r="KF31" s="83" t="str">
        <f>
データ!$C$10</f>
        <v>
R01</v>
      </c>
      <c r="KG31" s="84"/>
      <c r="KH31" s="84"/>
      <c r="KI31" s="84"/>
      <c r="KJ31" s="84"/>
      <c r="KK31" s="84"/>
      <c r="KL31" s="84"/>
      <c r="KM31" s="84"/>
      <c r="KN31" s="84"/>
      <c r="KO31" s="84"/>
      <c r="KP31" s="84"/>
      <c r="KQ31" s="84"/>
      <c r="KR31" s="84"/>
      <c r="KS31" s="84"/>
      <c r="KT31" s="84"/>
      <c r="KU31" s="84"/>
      <c r="KV31" s="84"/>
      <c r="KW31" s="84"/>
      <c r="KX31" s="84"/>
      <c r="KY31" s="85"/>
      <c r="KZ31" s="83" t="str">
        <f>
データ!$D$10</f>
        <v>
R02</v>
      </c>
      <c r="LA31" s="84"/>
      <c r="LB31" s="84"/>
      <c r="LC31" s="84"/>
      <c r="LD31" s="84"/>
      <c r="LE31" s="84"/>
      <c r="LF31" s="84"/>
      <c r="LG31" s="84"/>
      <c r="LH31" s="84"/>
      <c r="LI31" s="84"/>
      <c r="LJ31" s="84"/>
      <c r="LK31" s="84"/>
      <c r="LL31" s="84"/>
      <c r="LM31" s="84"/>
      <c r="LN31" s="84"/>
      <c r="LO31" s="84"/>
      <c r="LP31" s="84"/>
      <c r="LQ31" s="84"/>
      <c r="LR31" s="84"/>
      <c r="LS31" s="85"/>
      <c r="LT31" s="83" t="str">
        <f>
データ!$E$10</f>
        <v>
R03</v>
      </c>
      <c r="LU31" s="84"/>
      <c r="LV31" s="84"/>
      <c r="LW31" s="84"/>
      <c r="LX31" s="84"/>
      <c r="LY31" s="84"/>
      <c r="LZ31" s="84"/>
      <c r="MA31" s="84"/>
      <c r="MB31" s="84"/>
      <c r="MC31" s="84"/>
      <c r="MD31" s="84"/>
      <c r="ME31" s="84"/>
      <c r="MF31" s="84"/>
      <c r="MG31" s="84"/>
      <c r="MH31" s="84"/>
      <c r="MI31" s="84"/>
      <c r="MJ31" s="84"/>
      <c r="MK31" s="84"/>
      <c r="ML31" s="84"/>
      <c r="MM31" s="85"/>
      <c r="MN31" s="83" t="str">
        <f>
データ!$F$10</f>
        <v>
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
データ!$B$10</f>
        <v>
H30</v>
      </c>
      <c r="OG31" s="84"/>
      <c r="OH31" s="84"/>
      <c r="OI31" s="84"/>
      <c r="OJ31" s="84"/>
      <c r="OK31" s="84"/>
      <c r="OL31" s="84"/>
      <c r="OM31" s="84"/>
      <c r="ON31" s="84"/>
      <c r="OO31" s="84"/>
      <c r="OP31" s="84"/>
      <c r="OQ31" s="84"/>
      <c r="OR31" s="84"/>
      <c r="OS31" s="84"/>
      <c r="OT31" s="84"/>
      <c r="OU31" s="84"/>
      <c r="OV31" s="84"/>
      <c r="OW31" s="84"/>
      <c r="OX31" s="84"/>
      <c r="OY31" s="85"/>
      <c r="OZ31" s="83" t="str">
        <f>
データ!$C$10</f>
        <v>
R01</v>
      </c>
      <c r="PA31" s="84"/>
      <c r="PB31" s="84"/>
      <c r="PC31" s="84"/>
      <c r="PD31" s="84"/>
      <c r="PE31" s="84"/>
      <c r="PF31" s="84"/>
      <c r="PG31" s="84"/>
      <c r="PH31" s="84"/>
      <c r="PI31" s="84"/>
      <c r="PJ31" s="84"/>
      <c r="PK31" s="84"/>
      <c r="PL31" s="84"/>
      <c r="PM31" s="84"/>
      <c r="PN31" s="84"/>
      <c r="PO31" s="84"/>
      <c r="PP31" s="84"/>
      <c r="PQ31" s="84"/>
      <c r="PR31" s="84"/>
      <c r="PS31" s="85"/>
      <c r="PT31" s="83" t="str">
        <f>
データ!$D$10</f>
        <v>
R02</v>
      </c>
      <c r="PU31" s="84"/>
      <c r="PV31" s="84"/>
      <c r="PW31" s="84"/>
      <c r="PX31" s="84"/>
      <c r="PY31" s="84"/>
      <c r="PZ31" s="84"/>
      <c r="QA31" s="84"/>
      <c r="QB31" s="84"/>
      <c r="QC31" s="84"/>
      <c r="QD31" s="84"/>
      <c r="QE31" s="84"/>
      <c r="QF31" s="84"/>
      <c r="QG31" s="84"/>
      <c r="QH31" s="84"/>
      <c r="QI31" s="84"/>
      <c r="QJ31" s="84"/>
      <c r="QK31" s="84"/>
      <c r="QL31" s="84"/>
      <c r="QM31" s="85"/>
      <c r="QN31" s="83" t="str">
        <f>
データ!$E$10</f>
        <v>
R03</v>
      </c>
      <c r="QO31" s="84"/>
      <c r="QP31" s="84"/>
      <c r="QQ31" s="84"/>
      <c r="QR31" s="84"/>
      <c r="QS31" s="84"/>
      <c r="QT31" s="84"/>
      <c r="QU31" s="84"/>
      <c r="QV31" s="84"/>
      <c r="QW31" s="84"/>
      <c r="QX31" s="84"/>
      <c r="QY31" s="84"/>
      <c r="QZ31" s="84"/>
      <c r="RA31" s="84"/>
      <c r="RB31" s="84"/>
      <c r="RC31" s="84"/>
      <c r="RD31" s="84"/>
      <c r="RE31" s="84"/>
      <c r="RF31" s="84"/>
      <c r="RG31" s="85"/>
      <c r="RH31" s="83" t="str">
        <f>
データ!$F$10</f>
        <v>
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c r="A32" s="2"/>
      <c r="B32" s="13"/>
      <c r="C32" s="2"/>
      <c r="D32" s="2"/>
      <c r="E32" s="2"/>
      <c r="F32" s="2"/>
      <c r="G32" s="2"/>
      <c r="H32" s="2"/>
      <c r="I32" s="2"/>
      <c r="J32" s="15"/>
      <c r="K32" s="2"/>
      <c r="L32" s="117" t="s">
        <v>
23</v>
      </c>
      <c r="M32" s="118"/>
      <c r="N32" s="118"/>
      <c r="O32" s="118"/>
      <c r="P32" s="118"/>
      <c r="Q32" s="118"/>
      <c r="R32" s="118"/>
      <c r="S32" s="118"/>
      <c r="T32" s="118"/>
      <c r="U32" s="118"/>
      <c r="V32" s="118"/>
      <c r="W32" s="119"/>
      <c r="X32" s="120">
        <f>
データ!T6</f>
        <v>
132.71</v>
      </c>
      <c r="Y32" s="121"/>
      <c r="Z32" s="121"/>
      <c r="AA32" s="121"/>
      <c r="AB32" s="121"/>
      <c r="AC32" s="121"/>
      <c r="AD32" s="121"/>
      <c r="AE32" s="121"/>
      <c r="AF32" s="121"/>
      <c r="AG32" s="121"/>
      <c r="AH32" s="121"/>
      <c r="AI32" s="121"/>
      <c r="AJ32" s="121"/>
      <c r="AK32" s="121"/>
      <c r="AL32" s="121"/>
      <c r="AM32" s="121"/>
      <c r="AN32" s="121"/>
      <c r="AO32" s="121"/>
      <c r="AP32" s="121"/>
      <c r="AQ32" s="122"/>
      <c r="AR32" s="120">
        <f>
データ!U6</f>
        <v>
128.63</v>
      </c>
      <c r="AS32" s="121"/>
      <c r="AT32" s="121"/>
      <c r="AU32" s="121"/>
      <c r="AV32" s="121"/>
      <c r="AW32" s="121"/>
      <c r="AX32" s="121"/>
      <c r="AY32" s="121"/>
      <c r="AZ32" s="121"/>
      <c r="BA32" s="121"/>
      <c r="BB32" s="121"/>
      <c r="BC32" s="121"/>
      <c r="BD32" s="121"/>
      <c r="BE32" s="121"/>
      <c r="BF32" s="121"/>
      <c r="BG32" s="121"/>
      <c r="BH32" s="121"/>
      <c r="BI32" s="121"/>
      <c r="BJ32" s="121"/>
      <c r="BK32" s="122"/>
      <c r="BL32" s="120">
        <f>
データ!V6</f>
        <v>
128.46</v>
      </c>
      <c r="BM32" s="121"/>
      <c r="BN32" s="121"/>
      <c r="BO32" s="121"/>
      <c r="BP32" s="121"/>
      <c r="BQ32" s="121"/>
      <c r="BR32" s="121"/>
      <c r="BS32" s="121"/>
      <c r="BT32" s="121"/>
      <c r="BU32" s="121"/>
      <c r="BV32" s="121"/>
      <c r="BW32" s="121"/>
      <c r="BX32" s="121"/>
      <c r="BY32" s="121"/>
      <c r="BZ32" s="121"/>
      <c r="CA32" s="121"/>
      <c r="CB32" s="121"/>
      <c r="CC32" s="121"/>
      <c r="CD32" s="121"/>
      <c r="CE32" s="122"/>
      <c r="CF32" s="120">
        <f>
データ!W6</f>
        <v>
127.19</v>
      </c>
      <c r="CG32" s="121"/>
      <c r="CH32" s="121"/>
      <c r="CI32" s="121"/>
      <c r="CJ32" s="121"/>
      <c r="CK32" s="121"/>
      <c r="CL32" s="121"/>
      <c r="CM32" s="121"/>
      <c r="CN32" s="121"/>
      <c r="CO32" s="121"/>
      <c r="CP32" s="121"/>
      <c r="CQ32" s="121"/>
      <c r="CR32" s="121"/>
      <c r="CS32" s="121"/>
      <c r="CT32" s="121"/>
      <c r="CU32" s="121"/>
      <c r="CV32" s="121"/>
      <c r="CW32" s="121"/>
      <c r="CX32" s="121"/>
      <c r="CY32" s="122"/>
      <c r="CZ32" s="120">
        <f>
データ!X6</f>
        <v>
120.17</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
23</v>
      </c>
      <c r="EG32" s="118"/>
      <c r="EH32" s="118"/>
      <c r="EI32" s="118"/>
      <c r="EJ32" s="118"/>
      <c r="EK32" s="118"/>
      <c r="EL32" s="118"/>
      <c r="EM32" s="118"/>
      <c r="EN32" s="118"/>
      <c r="EO32" s="118"/>
      <c r="EP32" s="118"/>
      <c r="EQ32" s="119"/>
      <c r="ER32" s="120">
        <f>
データ!AE6</f>
        <v>
0</v>
      </c>
      <c r="ES32" s="121"/>
      <c r="ET32" s="121"/>
      <c r="EU32" s="121"/>
      <c r="EV32" s="121"/>
      <c r="EW32" s="121"/>
      <c r="EX32" s="121"/>
      <c r="EY32" s="121"/>
      <c r="EZ32" s="121"/>
      <c r="FA32" s="121"/>
      <c r="FB32" s="121"/>
      <c r="FC32" s="121"/>
      <c r="FD32" s="121"/>
      <c r="FE32" s="121"/>
      <c r="FF32" s="121"/>
      <c r="FG32" s="121"/>
      <c r="FH32" s="121"/>
      <c r="FI32" s="121"/>
      <c r="FJ32" s="121"/>
      <c r="FK32" s="122"/>
      <c r="FL32" s="120">
        <f>
データ!AF6</f>
        <v>
0</v>
      </c>
      <c r="FM32" s="121"/>
      <c r="FN32" s="121"/>
      <c r="FO32" s="121"/>
      <c r="FP32" s="121"/>
      <c r="FQ32" s="121"/>
      <c r="FR32" s="121"/>
      <c r="FS32" s="121"/>
      <c r="FT32" s="121"/>
      <c r="FU32" s="121"/>
      <c r="FV32" s="121"/>
      <c r="FW32" s="121"/>
      <c r="FX32" s="121"/>
      <c r="FY32" s="121"/>
      <c r="FZ32" s="121"/>
      <c r="GA32" s="121"/>
      <c r="GB32" s="121"/>
      <c r="GC32" s="121"/>
      <c r="GD32" s="121"/>
      <c r="GE32" s="122"/>
      <c r="GF32" s="120">
        <f>
データ!AG6</f>
        <v>
0</v>
      </c>
      <c r="GG32" s="121"/>
      <c r="GH32" s="121"/>
      <c r="GI32" s="121"/>
      <c r="GJ32" s="121"/>
      <c r="GK32" s="121"/>
      <c r="GL32" s="121"/>
      <c r="GM32" s="121"/>
      <c r="GN32" s="121"/>
      <c r="GO32" s="121"/>
      <c r="GP32" s="121"/>
      <c r="GQ32" s="121"/>
      <c r="GR32" s="121"/>
      <c r="GS32" s="121"/>
      <c r="GT32" s="121"/>
      <c r="GU32" s="121"/>
      <c r="GV32" s="121"/>
      <c r="GW32" s="121"/>
      <c r="GX32" s="121"/>
      <c r="GY32" s="122"/>
      <c r="GZ32" s="120">
        <f>
データ!AH6</f>
        <v>
0</v>
      </c>
      <c r="HA32" s="121"/>
      <c r="HB32" s="121"/>
      <c r="HC32" s="121"/>
      <c r="HD32" s="121"/>
      <c r="HE32" s="121"/>
      <c r="HF32" s="121"/>
      <c r="HG32" s="121"/>
      <c r="HH32" s="121"/>
      <c r="HI32" s="121"/>
      <c r="HJ32" s="121"/>
      <c r="HK32" s="121"/>
      <c r="HL32" s="121"/>
      <c r="HM32" s="121"/>
      <c r="HN32" s="121"/>
      <c r="HO32" s="121"/>
      <c r="HP32" s="121"/>
      <c r="HQ32" s="121"/>
      <c r="HR32" s="121"/>
      <c r="HS32" s="122"/>
      <c r="HT32" s="120">
        <f>
データ!AI6</f>
        <v>
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
23</v>
      </c>
      <c r="JA32" s="118"/>
      <c r="JB32" s="118"/>
      <c r="JC32" s="118"/>
      <c r="JD32" s="118"/>
      <c r="JE32" s="118"/>
      <c r="JF32" s="118"/>
      <c r="JG32" s="118"/>
      <c r="JH32" s="118"/>
      <c r="JI32" s="118"/>
      <c r="JJ32" s="118"/>
      <c r="JK32" s="119"/>
      <c r="JL32" s="120">
        <f>
データ!AP6</f>
        <v>
194.32</v>
      </c>
      <c r="JM32" s="121"/>
      <c r="JN32" s="121"/>
      <c r="JO32" s="121"/>
      <c r="JP32" s="121"/>
      <c r="JQ32" s="121"/>
      <c r="JR32" s="121"/>
      <c r="JS32" s="121"/>
      <c r="JT32" s="121"/>
      <c r="JU32" s="121"/>
      <c r="JV32" s="121"/>
      <c r="JW32" s="121"/>
      <c r="JX32" s="121"/>
      <c r="JY32" s="121"/>
      <c r="JZ32" s="121"/>
      <c r="KA32" s="121"/>
      <c r="KB32" s="121"/>
      <c r="KC32" s="121"/>
      <c r="KD32" s="121"/>
      <c r="KE32" s="122"/>
      <c r="KF32" s="120">
        <f>
データ!AQ6</f>
        <v>
190.77</v>
      </c>
      <c r="KG32" s="121"/>
      <c r="KH32" s="121"/>
      <c r="KI32" s="121"/>
      <c r="KJ32" s="121"/>
      <c r="KK32" s="121"/>
      <c r="KL32" s="121"/>
      <c r="KM32" s="121"/>
      <c r="KN32" s="121"/>
      <c r="KO32" s="121"/>
      <c r="KP32" s="121"/>
      <c r="KQ32" s="121"/>
      <c r="KR32" s="121"/>
      <c r="KS32" s="121"/>
      <c r="KT32" s="121"/>
      <c r="KU32" s="121"/>
      <c r="KV32" s="121"/>
      <c r="KW32" s="121"/>
      <c r="KX32" s="121"/>
      <c r="KY32" s="122"/>
      <c r="KZ32" s="120">
        <f>
データ!AR6</f>
        <v>
209.05</v>
      </c>
      <c r="LA32" s="121"/>
      <c r="LB32" s="121"/>
      <c r="LC32" s="121"/>
      <c r="LD32" s="121"/>
      <c r="LE32" s="121"/>
      <c r="LF32" s="121"/>
      <c r="LG32" s="121"/>
      <c r="LH32" s="121"/>
      <c r="LI32" s="121"/>
      <c r="LJ32" s="121"/>
      <c r="LK32" s="121"/>
      <c r="LL32" s="121"/>
      <c r="LM32" s="121"/>
      <c r="LN32" s="121"/>
      <c r="LO32" s="121"/>
      <c r="LP32" s="121"/>
      <c r="LQ32" s="121"/>
      <c r="LR32" s="121"/>
      <c r="LS32" s="122"/>
      <c r="LT32" s="120">
        <f>
データ!AS6</f>
        <v>
217.44</v>
      </c>
      <c r="LU32" s="121"/>
      <c r="LV32" s="121"/>
      <c r="LW32" s="121"/>
      <c r="LX32" s="121"/>
      <c r="LY32" s="121"/>
      <c r="LZ32" s="121"/>
      <c r="MA32" s="121"/>
      <c r="MB32" s="121"/>
      <c r="MC32" s="121"/>
      <c r="MD32" s="121"/>
      <c r="ME32" s="121"/>
      <c r="MF32" s="121"/>
      <c r="MG32" s="121"/>
      <c r="MH32" s="121"/>
      <c r="MI32" s="121"/>
      <c r="MJ32" s="121"/>
      <c r="MK32" s="121"/>
      <c r="ML32" s="121"/>
      <c r="MM32" s="122"/>
      <c r="MN32" s="120">
        <f>
データ!AT6</f>
        <v>
236.42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
23</v>
      </c>
      <c r="NU32" s="118"/>
      <c r="NV32" s="118"/>
      <c r="NW32" s="118"/>
      <c r="NX32" s="118"/>
      <c r="NY32" s="118"/>
      <c r="NZ32" s="118"/>
      <c r="OA32" s="118"/>
      <c r="OB32" s="118"/>
      <c r="OC32" s="118"/>
      <c r="OD32" s="118"/>
      <c r="OE32" s="119"/>
      <c r="OF32" s="120">
        <f>
データ!BA6</f>
        <v>
237.77</v>
      </c>
      <c r="OG32" s="121"/>
      <c r="OH32" s="121"/>
      <c r="OI32" s="121"/>
      <c r="OJ32" s="121"/>
      <c r="OK32" s="121"/>
      <c r="OL32" s="121"/>
      <c r="OM32" s="121"/>
      <c r="ON32" s="121"/>
      <c r="OO32" s="121"/>
      <c r="OP32" s="121"/>
      <c r="OQ32" s="121"/>
      <c r="OR32" s="121"/>
      <c r="OS32" s="121"/>
      <c r="OT32" s="121"/>
      <c r="OU32" s="121"/>
      <c r="OV32" s="121"/>
      <c r="OW32" s="121"/>
      <c r="OX32" s="121"/>
      <c r="OY32" s="122"/>
      <c r="OZ32" s="120">
        <f>
データ!BB6</f>
        <v>
219.48</v>
      </c>
      <c r="PA32" s="121"/>
      <c r="PB32" s="121"/>
      <c r="PC32" s="121"/>
      <c r="PD32" s="121"/>
      <c r="PE32" s="121"/>
      <c r="PF32" s="121"/>
      <c r="PG32" s="121"/>
      <c r="PH32" s="121"/>
      <c r="PI32" s="121"/>
      <c r="PJ32" s="121"/>
      <c r="PK32" s="121"/>
      <c r="PL32" s="121"/>
      <c r="PM32" s="121"/>
      <c r="PN32" s="121"/>
      <c r="PO32" s="121"/>
      <c r="PP32" s="121"/>
      <c r="PQ32" s="121"/>
      <c r="PR32" s="121"/>
      <c r="PS32" s="122"/>
      <c r="PT32" s="120">
        <f>
データ!BC6</f>
        <v>
190.02</v>
      </c>
      <c r="PU32" s="121"/>
      <c r="PV32" s="121"/>
      <c r="PW32" s="121"/>
      <c r="PX32" s="121"/>
      <c r="PY32" s="121"/>
      <c r="PZ32" s="121"/>
      <c r="QA32" s="121"/>
      <c r="QB32" s="121"/>
      <c r="QC32" s="121"/>
      <c r="QD32" s="121"/>
      <c r="QE32" s="121"/>
      <c r="QF32" s="121"/>
      <c r="QG32" s="121"/>
      <c r="QH32" s="121"/>
      <c r="QI32" s="121"/>
      <c r="QJ32" s="121"/>
      <c r="QK32" s="121"/>
      <c r="QL32" s="121"/>
      <c r="QM32" s="122"/>
      <c r="QN32" s="120">
        <f>
データ!BD6</f>
        <v>
168.61</v>
      </c>
      <c r="QO32" s="121"/>
      <c r="QP32" s="121"/>
      <c r="QQ32" s="121"/>
      <c r="QR32" s="121"/>
      <c r="QS32" s="121"/>
      <c r="QT32" s="121"/>
      <c r="QU32" s="121"/>
      <c r="QV32" s="121"/>
      <c r="QW32" s="121"/>
      <c r="QX32" s="121"/>
      <c r="QY32" s="121"/>
      <c r="QZ32" s="121"/>
      <c r="RA32" s="121"/>
      <c r="RB32" s="121"/>
      <c r="RC32" s="121"/>
      <c r="RD32" s="121"/>
      <c r="RE32" s="121"/>
      <c r="RF32" s="121"/>
      <c r="RG32" s="122"/>
      <c r="RH32" s="120">
        <f>
データ!BE6</f>
        <v>
154.06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c r="A33" s="2"/>
      <c r="B33" s="13"/>
      <c r="C33" s="2"/>
      <c r="D33" s="2"/>
      <c r="E33" s="2"/>
      <c r="F33" s="2"/>
      <c r="G33" s="2"/>
      <c r="H33" s="2"/>
      <c r="I33" s="2"/>
      <c r="J33" s="15"/>
      <c r="K33" s="2"/>
      <c r="L33" s="117" t="s">
        <v>
24</v>
      </c>
      <c r="M33" s="118"/>
      <c r="N33" s="118"/>
      <c r="O33" s="118"/>
      <c r="P33" s="118"/>
      <c r="Q33" s="118"/>
      <c r="R33" s="118"/>
      <c r="S33" s="118"/>
      <c r="T33" s="118"/>
      <c r="U33" s="118"/>
      <c r="V33" s="118"/>
      <c r="W33" s="119"/>
      <c r="X33" s="120">
        <f>
データ!Y6</f>
        <v>
120.32</v>
      </c>
      <c r="Y33" s="121"/>
      <c r="Z33" s="121"/>
      <c r="AA33" s="121"/>
      <c r="AB33" s="121"/>
      <c r="AC33" s="121"/>
      <c r="AD33" s="121"/>
      <c r="AE33" s="121"/>
      <c r="AF33" s="121"/>
      <c r="AG33" s="121"/>
      <c r="AH33" s="121"/>
      <c r="AI33" s="121"/>
      <c r="AJ33" s="121"/>
      <c r="AK33" s="121"/>
      <c r="AL33" s="121"/>
      <c r="AM33" s="121"/>
      <c r="AN33" s="121"/>
      <c r="AO33" s="121"/>
      <c r="AP33" s="121"/>
      <c r="AQ33" s="122"/>
      <c r="AR33" s="120">
        <f>
データ!Z6</f>
        <v>
119.89</v>
      </c>
      <c r="AS33" s="121"/>
      <c r="AT33" s="121"/>
      <c r="AU33" s="121"/>
      <c r="AV33" s="121"/>
      <c r="AW33" s="121"/>
      <c r="AX33" s="121"/>
      <c r="AY33" s="121"/>
      <c r="AZ33" s="121"/>
      <c r="BA33" s="121"/>
      <c r="BB33" s="121"/>
      <c r="BC33" s="121"/>
      <c r="BD33" s="121"/>
      <c r="BE33" s="121"/>
      <c r="BF33" s="121"/>
      <c r="BG33" s="121"/>
      <c r="BH33" s="121"/>
      <c r="BI33" s="121"/>
      <c r="BJ33" s="121"/>
      <c r="BK33" s="122"/>
      <c r="BL33" s="120">
        <f>
データ!AA6</f>
        <v>
119.93</v>
      </c>
      <c r="BM33" s="121"/>
      <c r="BN33" s="121"/>
      <c r="BO33" s="121"/>
      <c r="BP33" s="121"/>
      <c r="BQ33" s="121"/>
      <c r="BR33" s="121"/>
      <c r="BS33" s="121"/>
      <c r="BT33" s="121"/>
      <c r="BU33" s="121"/>
      <c r="BV33" s="121"/>
      <c r="BW33" s="121"/>
      <c r="BX33" s="121"/>
      <c r="BY33" s="121"/>
      <c r="BZ33" s="121"/>
      <c r="CA33" s="121"/>
      <c r="CB33" s="121"/>
      <c r="CC33" s="121"/>
      <c r="CD33" s="121"/>
      <c r="CE33" s="122"/>
      <c r="CF33" s="120">
        <f>
データ!AB6</f>
        <v>
118.4</v>
      </c>
      <c r="CG33" s="121"/>
      <c r="CH33" s="121"/>
      <c r="CI33" s="121"/>
      <c r="CJ33" s="121"/>
      <c r="CK33" s="121"/>
      <c r="CL33" s="121"/>
      <c r="CM33" s="121"/>
      <c r="CN33" s="121"/>
      <c r="CO33" s="121"/>
      <c r="CP33" s="121"/>
      <c r="CQ33" s="121"/>
      <c r="CR33" s="121"/>
      <c r="CS33" s="121"/>
      <c r="CT33" s="121"/>
      <c r="CU33" s="121"/>
      <c r="CV33" s="121"/>
      <c r="CW33" s="121"/>
      <c r="CX33" s="121"/>
      <c r="CY33" s="122"/>
      <c r="CZ33" s="120">
        <f>
データ!AC6</f>
        <v>
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
24</v>
      </c>
      <c r="EG33" s="118"/>
      <c r="EH33" s="118"/>
      <c r="EI33" s="118"/>
      <c r="EJ33" s="118"/>
      <c r="EK33" s="118"/>
      <c r="EL33" s="118"/>
      <c r="EM33" s="118"/>
      <c r="EN33" s="118"/>
      <c r="EO33" s="118"/>
      <c r="EP33" s="118"/>
      <c r="EQ33" s="119"/>
      <c r="ER33" s="120">
        <f>
データ!AJ6</f>
        <v>
17.88</v>
      </c>
      <c r="ES33" s="121"/>
      <c r="ET33" s="121"/>
      <c r="EU33" s="121"/>
      <c r="EV33" s="121"/>
      <c r="EW33" s="121"/>
      <c r="EX33" s="121"/>
      <c r="EY33" s="121"/>
      <c r="EZ33" s="121"/>
      <c r="FA33" s="121"/>
      <c r="FB33" s="121"/>
      <c r="FC33" s="121"/>
      <c r="FD33" s="121"/>
      <c r="FE33" s="121"/>
      <c r="FF33" s="121"/>
      <c r="FG33" s="121"/>
      <c r="FH33" s="121"/>
      <c r="FI33" s="121"/>
      <c r="FJ33" s="121"/>
      <c r="FK33" s="122"/>
      <c r="FL33" s="120">
        <f>
データ!AK6</f>
        <v>
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
データ!AL6</f>
        <v>
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
データ!AM6</f>
        <v>
11.03</v>
      </c>
      <c r="HA33" s="121"/>
      <c r="HB33" s="121"/>
      <c r="HC33" s="121"/>
      <c r="HD33" s="121"/>
      <c r="HE33" s="121"/>
      <c r="HF33" s="121"/>
      <c r="HG33" s="121"/>
      <c r="HH33" s="121"/>
      <c r="HI33" s="121"/>
      <c r="HJ33" s="121"/>
      <c r="HK33" s="121"/>
      <c r="HL33" s="121"/>
      <c r="HM33" s="121"/>
      <c r="HN33" s="121"/>
      <c r="HO33" s="121"/>
      <c r="HP33" s="121"/>
      <c r="HQ33" s="121"/>
      <c r="HR33" s="121"/>
      <c r="HS33" s="122"/>
      <c r="HT33" s="120">
        <f>
データ!AN6</f>
        <v>
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
24</v>
      </c>
      <c r="JA33" s="118"/>
      <c r="JB33" s="118"/>
      <c r="JC33" s="118"/>
      <c r="JD33" s="118"/>
      <c r="JE33" s="118"/>
      <c r="JF33" s="118"/>
      <c r="JG33" s="118"/>
      <c r="JH33" s="118"/>
      <c r="JI33" s="118"/>
      <c r="JJ33" s="118"/>
      <c r="JK33" s="119"/>
      <c r="JL33" s="120">
        <f>
データ!AU6</f>
        <v>
394.58</v>
      </c>
      <c r="JM33" s="121"/>
      <c r="JN33" s="121"/>
      <c r="JO33" s="121"/>
      <c r="JP33" s="121"/>
      <c r="JQ33" s="121"/>
      <c r="JR33" s="121"/>
      <c r="JS33" s="121"/>
      <c r="JT33" s="121"/>
      <c r="JU33" s="121"/>
      <c r="JV33" s="121"/>
      <c r="JW33" s="121"/>
      <c r="JX33" s="121"/>
      <c r="JY33" s="121"/>
      <c r="JZ33" s="121"/>
      <c r="KA33" s="121"/>
      <c r="KB33" s="121"/>
      <c r="KC33" s="121"/>
      <c r="KD33" s="121"/>
      <c r="KE33" s="122"/>
      <c r="KF33" s="120">
        <f>
データ!AV6</f>
        <v>
368.36</v>
      </c>
      <c r="KG33" s="121"/>
      <c r="KH33" s="121"/>
      <c r="KI33" s="121"/>
      <c r="KJ33" s="121"/>
      <c r="KK33" s="121"/>
      <c r="KL33" s="121"/>
      <c r="KM33" s="121"/>
      <c r="KN33" s="121"/>
      <c r="KO33" s="121"/>
      <c r="KP33" s="121"/>
      <c r="KQ33" s="121"/>
      <c r="KR33" s="121"/>
      <c r="KS33" s="121"/>
      <c r="KT33" s="121"/>
      <c r="KU33" s="121"/>
      <c r="KV33" s="121"/>
      <c r="KW33" s="121"/>
      <c r="KX33" s="121"/>
      <c r="KY33" s="122"/>
      <c r="KZ33" s="120">
        <f>
データ!AW6</f>
        <v>
380.84</v>
      </c>
      <c r="LA33" s="121"/>
      <c r="LB33" s="121"/>
      <c r="LC33" s="121"/>
      <c r="LD33" s="121"/>
      <c r="LE33" s="121"/>
      <c r="LF33" s="121"/>
      <c r="LG33" s="121"/>
      <c r="LH33" s="121"/>
      <c r="LI33" s="121"/>
      <c r="LJ33" s="121"/>
      <c r="LK33" s="121"/>
      <c r="LL33" s="121"/>
      <c r="LM33" s="121"/>
      <c r="LN33" s="121"/>
      <c r="LO33" s="121"/>
      <c r="LP33" s="121"/>
      <c r="LQ33" s="121"/>
      <c r="LR33" s="121"/>
      <c r="LS33" s="122"/>
      <c r="LT33" s="120">
        <f>
データ!AX6</f>
        <v>
424.64</v>
      </c>
      <c r="LU33" s="121"/>
      <c r="LV33" s="121"/>
      <c r="LW33" s="121"/>
      <c r="LX33" s="121"/>
      <c r="LY33" s="121"/>
      <c r="LZ33" s="121"/>
      <c r="MA33" s="121"/>
      <c r="MB33" s="121"/>
      <c r="MC33" s="121"/>
      <c r="MD33" s="121"/>
      <c r="ME33" s="121"/>
      <c r="MF33" s="121"/>
      <c r="MG33" s="121"/>
      <c r="MH33" s="121"/>
      <c r="MI33" s="121"/>
      <c r="MJ33" s="121"/>
      <c r="MK33" s="121"/>
      <c r="ML33" s="121"/>
      <c r="MM33" s="122"/>
      <c r="MN33" s="120">
        <f>
データ!AY6</f>
        <v>
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
24</v>
      </c>
      <c r="NU33" s="118"/>
      <c r="NV33" s="118"/>
      <c r="NW33" s="118"/>
      <c r="NX33" s="118"/>
      <c r="NY33" s="118"/>
      <c r="NZ33" s="118"/>
      <c r="OA33" s="118"/>
      <c r="OB33" s="118"/>
      <c r="OC33" s="118"/>
      <c r="OD33" s="118"/>
      <c r="OE33" s="119"/>
      <c r="OF33" s="120">
        <f>
データ!BF6</f>
        <v>
235.79</v>
      </c>
      <c r="OG33" s="121"/>
      <c r="OH33" s="121"/>
      <c r="OI33" s="121"/>
      <c r="OJ33" s="121"/>
      <c r="OK33" s="121"/>
      <c r="OL33" s="121"/>
      <c r="OM33" s="121"/>
      <c r="ON33" s="121"/>
      <c r="OO33" s="121"/>
      <c r="OP33" s="121"/>
      <c r="OQ33" s="121"/>
      <c r="OR33" s="121"/>
      <c r="OS33" s="121"/>
      <c r="OT33" s="121"/>
      <c r="OU33" s="121"/>
      <c r="OV33" s="121"/>
      <c r="OW33" s="121"/>
      <c r="OX33" s="121"/>
      <c r="OY33" s="122"/>
      <c r="OZ33" s="120">
        <f>
データ!BG6</f>
        <v>
227.51</v>
      </c>
      <c r="PA33" s="121"/>
      <c r="PB33" s="121"/>
      <c r="PC33" s="121"/>
      <c r="PD33" s="121"/>
      <c r="PE33" s="121"/>
      <c r="PF33" s="121"/>
      <c r="PG33" s="121"/>
      <c r="PH33" s="121"/>
      <c r="PI33" s="121"/>
      <c r="PJ33" s="121"/>
      <c r="PK33" s="121"/>
      <c r="PL33" s="121"/>
      <c r="PM33" s="121"/>
      <c r="PN33" s="121"/>
      <c r="PO33" s="121"/>
      <c r="PP33" s="121"/>
      <c r="PQ33" s="121"/>
      <c r="PR33" s="121"/>
      <c r="PS33" s="122"/>
      <c r="PT33" s="120">
        <f>
データ!BH6</f>
        <v>
225.72</v>
      </c>
      <c r="PU33" s="121"/>
      <c r="PV33" s="121"/>
      <c r="PW33" s="121"/>
      <c r="PX33" s="121"/>
      <c r="PY33" s="121"/>
      <c r="PZ33" s="121"/>
      <c r="QA33" s="121"/>
      <c r="QB33" s="121"/>
      <c r="QC33" s="121"/>
      <c r="QD33" s="121"/>
      <c r="QE33" s="121"/>
      <c r="QF33" s="121"/>
      <c r="QG33" s="121"/>
      <c r="QH33" s="121"/>
      <c r="QI33" s="121"/>
      <c r="QJ33" s="121"/>
      <c r="QK33" s="121"/>
      <c r="QL33" s="121"/>
      <c r="QM33" s="122"/>
      <c r="QN33" s="120">
        <f>
データ!BI6</f>
        <v>
217.8</v>
      </c>
      <c r="QO33" s="121"/>
      <c r="QP33" s="121"/>
      <c r="QQ33" s="121"/>
      <c r="QR33" s="121"/>
      <c r="QS33" s="121"/>
      <c r="QT33" s="121"/>
      <c r="QU33" s="121"/>
      <c r="QV33" s="121"/>
      <c r="QW33" s="121"/>
      <c r="QX33" s="121"/>
      <c r="QY33" s="121"/>
      <c r="QZ33" s="121"/>
      <c r="RA33" s="121"/>
      <c r="RB33" s="121"/>
      <c r="RC33" s="121"/>
      <c r="RD33" s="121"/>
      <c r="RE33" s="121"/>
      <c r="RF33" s="121"/>
      <c r="RG33" s="122"/>
      <c r="RH33" s="120">
        <f>
データ!BJ6</f>
        <v>
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
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
105</v>
      </c>
      <c r="SN48" s="103"/>
      <c r="SO48" s="103"/>
      <c r="SP48" s="103"/>
      <c r="SQ48" s="103"/>
      <c r="SR48" s="103"/>
      <c r="SS48" s="103"/>
      <c r="ST48" s="103"/>
      <c r="SU48" s="103"/>
      <c r="SV48" s="103"/>
      <c r="SW48" s="103"/>
      <c r="SX48" s="103"/>
      <c r="SY48" s="103"/>
      <c r="SZ48" s="103"/>
      <c r="TA48" s="104"/>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
データ!$B$10</f>
        <v>
H30</v>
      </c>
      <c r="Y54" s="84"/>
      <c r="Z54" s="84"/>
      <c r="AA54" s="84"/>
      <c r="AB54" s="84"/>
      <c r="AC54" s="84"/>
      <c r="AD54" s="84"/>
      <c r="AE54" s="84"/>
      <c r="AF54" s="84"/>
      <c r="AG54" s="84"/>
      <c r="AH54" s="84"/>
      <c r="AI54" s="84"/>
      <c r="AJ54" s="84"/>
      <c r="AK54" s="84"/>
      <c r="AL54" s="84"/>
      <c r="AM54" s="84"/>
      <c r="AN54" s="84"/>
      <c r="AO54" s="84"/>
      <c r="AP54" s="84"/>
      <c r="AQ54" s="85"/>
      <c r="AR54" s="83" t="str">
        <f>
データ!$C$10</f>
        <v>
R01</v>
      </c>
      <c r="AS54" s="84"/>
      <c r="AT54" s="84"/>
      <c r="AU54" s="84"/>
      <c r="AV54" s="84"/>
      <c r="AW54" s="84"/>
      <c r="AX54" s="84"/>
      <c r="AY54" s="84"/>
      <c r="AZ54" s="84"/>
      <c r="BA54" s="84"/>
      <c r="BB54" s="84"/>
      <c r="BC54" s="84"/>
      <c r="BD54" s="84"/>
      <c r="BE54" s="84"/>
      <c r="BF54" s="84"/>
      <c r="BG54" s="84"/>
      <c r="BH54" s="84"/>
      <c r="BI54" s="84"/>
      <c r="BJ54" s="84"/>
      <c r="BK54" s="85"/>
      <c r="BL54" s="83" t="str">
        <f>
データ!$D$10</f>
        <v>
R02</v>
      </c>
      <c r="BM54" s="84"/>
      <c r="BN54" s="84"/>
      <c r="BO54" s="84"/>
      <c r="BP54" s="84"/>
      <c r="BQ54" s="84"/>
      <c r="BR54" s="84"/>
      <c r="BS54" s="84"/>
      <c r="BT54" s="84"/>
      <c r="BU54" s="84"/>
      <c r="BV54" s="84"/>
      <c r="BW54" s="84"/>
      <c r="BX54" s="84"/>
      <c r="BY54" s="84"/>
      <c r="BZ54" s="84"/>
      <c r="CA54" s="84"/>
      <c r="CB54" s="84"/>
      <c r="CC54" s="84"/>
      <c r="CD54" s="84"/>
      <c r="CE54" s="85"/>
      <c r="CF54" s="83" t="str">
        <f>
データ!$E$10</f>
        <v>
R03</v>
      </c>
      <c r="CG54" s="84"/>
      <c r="CH54" s="84"/>
      <c r="CI54" s="84"/>
      <c r="CJ54" s="84"/>
      <c r="CK54" s="84"/>
      <c r="CL54" s="84"/>
      <c r="CM54" s="84"/>
      <c r="CN54" s="84"/>
      <c r="CO54" s="84"/>
      <c r="CP54" s="84"/>
      <c r="CQ54" s="84"/>
      <c r="CR54" s="84"/>
      <c r="CS54" s="84"/>
      <c r="CT54" s="84"/>
      <c r="CU54" s="84"/>
      <c r="CV54" s="84"/>
      <c r="CW54" s="84"/>
      <c r="CX54" s="84"/>
      <c r="CY54" s="85"/>
      <c r="CZ54" s="83" t="str">
        <f>
データ!$F$10</f>
        <v>
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
データ!$B$10</f>
        <v>
H30</v>
      </c>
      <c r="ES54" s="84"/>
      <c r="ET54" s="84"/>
      <c r="EU54" s="84"/>
      <c r="EV54" s="84"/>
      <c r="EW54" s="84"/>
      <c r="EX54" s="84"/>
      <c r="EY54" s="84"/>
      <c r="EZ54" s="84"/>
      <c r="FA54" s="84"/>
      <c r="FB54" s="84"/>
      <c r="FC54" s="84"/>
      <c r="FD54" s="84"/>
      <c r="FE54" s="84"/>
      <c r="FF54" s="84"/>
      <c r="FG54" s="84"/>
      <c r="FH54" s="84"/>
      <c r="FI54" s="84"/>
      <c r="FJ54" s="84"/>
      <c r="FK54" s="85"/>
      <c r="FL54" s="83" t="str">
        <f>
データ!$C$10</f>
        <v>
R01</v>
      </c>
      <c r="FM54" s="84"/>
      <c r="FN54" s="84"/>
      <c r="FO54" s="84"/>
      <c r="FP54" s="84"/>
      <c r="FQ54" s="84"/>
      <c r="FR54" s="84"/>
      <c r="FS54" s="84"/>
      <c r="FT54" s="84"/>
      <c r="FU54" s="84"/>
      <c r="FV54" s="84"/>
      <c r="FW54" s="84"/>
      <c r="FX54" s="84"/>
      <c r="FY54" s="84"/>
      <c r="FZ54" s="84"/>
      <c r="GA54" s="84"/>
      <c r="GB54" s="84"/>
      <c r="GC54" s="84"/>
      <c r="GD54" s="84"/>
      <c r="GE54" s="85"/>
      <c r="GF54" s="83" t="str">
        <f>
データ!$D$10</f>
        <v>
R02</v>
      </c>
      <c r="GG54" s="84"/>
      <c r="GH54" s="84"/>
      <c r="GI54" s="84"/>
      <c r="GJ54" s="84"/>
      <c r="GK54" s="84"/>
      <c r="GL54" s="84"/>
      <c r="GM54" s="84"/>
      <c r="GN54" s="84"/>
      <c r="GO54" s="84"/>
      <c r="GP54" s="84"/>
      <c r="GQ54" s="84"/>
      <c r="GR54" s="84"/>
      <c r="GS54" s="84"/>
      <c r="GT54" s="84"/>
      <c r="GU54" s="84"/>
      <c r="GV54" s="84"/>
      <c r="GW54" s="84"/>
      <c r="GX54" s="84"/>
      <c r="GY54" s="85"/>
      <c r="GZ54" s="83" t="str">
        <f>
データ!$E$10</f>
        <v>
R03</v>
      </c>
      <c r="HA54" s="84"/>
      <c r="HB54" s="84"/>
      <c r="HC54" s="84"/>
      <c r="HD54" s="84"/>
      <c r="HE54" s="84"/>
      <c r="HF54" s="84"/>
      <c r="HG54" s="84"/>
      <c r="HH54" s="84"/>
      <c r="HI54" s="84"/>
      <c r="HJ54" s="84"/>
      <c r="HK54" s="84"/>
      <c r="HL54" s="84"/>
      <c r="HM54" s="84"/>
      <c r="HN54" s="84"/>
      <c r="HO54" s="84"/>
      <c r="HP54" s="84"/>
      <c r="HQ54" s="84"/>
      <c r="HR54" s="84"/>
      <c r="HS54" s="85"/>
      <c r="HT54" s="83" t="str">
        <f>
データ!$F$10</f>
        <v>
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
データ!$B$10</f>
        <v>
H30</v>
      </c>
      <c r="JM54" s="84"/>
      <c r="JN54" s="84"/>
      <c r="JO54" s="84"/>
      <c r="JP54" s="84"/>
      <c r="JQ54" s="84"/>
      <c r="JR54" s="84"/>
      <c r="JS54" s="84"/>
      <c r="JT54" s="84"/>
      <c r="JU54" s="84"/>
      <c r="JV54" s="84"/>
      <c r="JW54" s="84"/>
      <c r="JX54" s="84"/>
      <c r="JY54" s="84"/>
      <c r="JZ54" s="84"/>
      <c r="KA54" s="84"/>
      <c r="KB54" s="84"/>
      <c r="KC54" s="84"/>
      <c r="KD54" s="84"/>
      <c r="KE54" s="85"/>
      <c r="KF54" s="83" t="str">
        <f>
データ!$C$10</f>
        <v>
R01</v>
      </c>
      <c r="KG54" s="84"/>
      <c r="KH54" s="84"/>
      <c r="KI54" s="84"/>
      <c r="KJ54" s="84"/>
      <c r="KK54" s="84"/>
      <c r="KL54" s="84"/>
      <c r="KM54" s="84"/>
      <c r="KN54" s="84"/>
      <c r="KO54" s="84"/>
      <c r="KP54" s="84"/>
      <c r="KQ54" s="84"/>
      <c r="KR54" s="84"/>
      <c r="KS54" s="84"/>
      <c r="KT54" s="84"/>
      <c r="KU54" s="84"/>
      <c r="KV54" s="84"/>
      <c r="KW54" s="84"/>
      <c r="KX54" s="84"/>
      <c r="KY54" s="85"/>
      <c r="KZ54" s="83" t="str">
        <f>
データ!$D$10</f>
        <v>
R02</v>
      </c>
      <c r="LA54" s="84"/>
      <c r="LB54" s="84"/>
      <c r="LC54" s="84"/>
      <c r="LD54" s="84"/>
      <c r="LE54" s="84"/>
      <c r="LF54" s="84"/>
      <c r="LG54" s="84"/>
      <c r="LH54" s="84"/>
      <c r="LI54" s="84"/>
      <c r="LJ54" s="84"/>
      <c r="LK54" s="84"/>
      <c r="LL54" s="84"/>
      <c r="LM54" s="84"/>
      <c r="LN54" s="84"/>
      <c r="LO54" s="84"/>
      <c r="LP54" s="84"/>
      <c r="LQ54" s="84"/>
      <c r="LR54" s="84"/>
      <c r="LS54" s="85"/>
      <c r="LT54" s="83" t="str">
        <f>
データ!$E$10</f>
        <v>
R03</v>
      </c>
      <c r="LU54" s="84"/>
      <c r="LV54" s="84"/>
      <c r="LW54" s="84"/>
      <c r="LX54" s="84"/>
      <c r="LY54" s="84"/>
      <c r="LZ54" s="84"/>
      <c r="MA54" s="84"/>
      <c r="MB54" s="84"/>
      <c r="MC54" s="84"/>
      <c r="MD54" s="84"/>
      <c r="ME54" s="84"/>
      <c r="MF54" s="84"/>
      <c r="MG54" s="84"/>
      <c r="MH54" s="84"/>
      <c r="MI54" s="84"/>
      <c r="MJ54" s="84"/>
      <c r="MK54" s="84"/>
      <c r="ML54" s="84"/>
      <c r="MM54" s="85"/>
      <c r="MN54" s="83" t="str">
        <f>
データ!$F$10</f>
        <v>
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
データ!$B$10</f>
        <v>
H30</v>
      </c>
      <c r="OG54" s="84"/>
      <c r="OH54" s="84"/>
      <c r="OI54" s="84"/>
      <c r="OJ54" s="84"/>
      <c r="OK54" s="84"/>
      <c r="OL54" s="84"/>
      <c r="OM54" s="84"/>
      <c r="ON54" s="84"/>
      <c r="OO54" s="84"/>
      <c r="OP54" s="84"/>
      <c r="OQ54" s="84"/>
      <c r="OR54" s="84"/>
      <c r="OS54" s="84"/>
      <c r="OT54" s="84"/>
      <c r="OU54" s="84"/>
      <c r="OV54" s="84"/>
      <c r="OW54" s="84"/>
      <c r="OX54" s="84"/>
      <c r="OY54" s="85"/>
      <c r="OZ54" s="83" t="str">
        <f>
データ!$C$10</f>
        <v>
R01</v>
      </c>
      <c r="PA54" s="84"/>
      <c r="PB54" s="84"/>
      <c r="PC54" s="84"/>
      <c r="PD54" s="84"/>
      <c r="PE54" s="84"/>
      <c r="PF54" s="84"/>
      <c r="PG54" s="84"/>
      <c r="PH54" s="84"/>
      <c r="PI54" s="84"/>
      <c r="PJ54" s="84"/>
      <c r="PK54" s="84"/>
      <c r="PL54" s="84"/>
      <c r="PM54" s="84"/>
      <c r="PN54" s="84"/>
      <c r="PO54" s="84"/>
      <c r="PP54" s="84"/>
      <c r="PQ54" s="84"/>
      <c r="PR54" s="84"/>
      <c r="PS54" s="85"/>
      <c r="PT54" s="83" t="str">
        <f>
データ!$D$10</f>
        <v>
R02</v>
      </c>
      <c r="PU54" s="84"/>
      <c r="PV54" s="84"/>
      <c r="PW54" s="84"/>
      <c r="PX54" s="84"/>
      <c r="PY54" s="84"/>
      <c r="PZ54" s="84"/>
      <c r="QA54" s="84"/>
      <c r="QB54" s="84"/>
      <c r="QC54" s="84"/>
      <c r="QD54" s="84"/>
      <c r="QE54" s="84"/>
      <c r="QF54" s="84"/>
      <c r="QG54" s="84"/>
      <c r="QH54" s="84"/>
      <c r="QI54" s="84"/>
      <c r="QJ54" s="84"/>
      <c r="QK54" s="84"/>
      <c r="QL54" s="84"/>
      <c r="QM54" s="85"/>
      <c r="QN54" s="83" t="str">
        <f>
データ!$E$10</f>
        <v>
R03</v>
      </c>
      <c r="QO54" s="84"/>
      <c r="QP54" s="84"/>
      <c r="QQ54" s="84"/>
      <c r="QR54" s="84"/>
      <c r="QS54" s="84"/>
      <c r="QT54" s="84"/>
      <c r="QU54" s="84"/>
      <c r="QV54" s="84"/>
      <c r="QW54" s="84"/>
      <c r="QX54" s="84"/>
      <c r="QY54" s="84"/>
      <c r="QZ54" s="84"/>
      <c r="RA54" s="84"/>
      <c r="RB54" s="84"/>
      <c r="RC54" s="84"/>
      <c r="RD54" s="84"/>
      <c r="RE54" s="84"/>
      <c r="RF54" s="84"/>
      <c r="RG54" s="85"/>
      <c r="RH54" s="83" t="str">
        <f>
データ!$F$10</f>
        <v>
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c r="A55" s="2"/>
      <c r="B55" s="13"/>
      <c r="C55" s="2"/>
      <c r="D55" s="2"/>
      <c r="E55" s="2"/>
      <c r="F55" s="2"/>
      <c r="G55" s="2"/>
      <c r="H55" s="2"/>
      <c r="I55" s="2"/>
      <c r="J55" s="15"/>
      <c r="K55" s="2"/>
      <c r="L55" s="117" t="s">
        <v>
23</v>
      </c>
      <c r="M55" s="118"/>
      <c r="N55" s="118"/>
      <c r="O55" s="118"/>
      <c r="P55" s="118"/>
      <c r="Q55" s="118"/>
      <c r="R55" s="118"/>
      <c r="S55" s="118"/>
      <c r="T55" s="118"/>
      <c r="U55" s="118"/>
      <c r="V55" s="118"/>
      <c r="W55" s="119"/>
      <c r="X55" s="120">
        <f>
データ!BL6</f>
        <v>
137.22999999999999</v>
      </c>
      <c r="Y55" s="121"/>
      <c r="Z55" s="121"/>
      <c r="AA55" s="121"/>
      <c r="AB55" s="121"/>
      <c r="AC55" s="121"/>
      <c r="AD55" s="121"/>
      <c r="AE55" s="121"/>
      <c r="AF55" s="121"/>
      <c r="AG55" s="121"/>
      <c r="AH55" s="121"/>
      <c r="AI55" s="121"/>
      <c r="AJ55" s="121"/>
      <c r="AK55" s="121"/>
      <c r="AL55" s="121"/>
      <c r="AM55" s="121"/>
      <c r="AN55" s="121"/>
      <c r="AO55" s="121"/>
      <c r="AP55" s="121"/>
      <c r="AQ55" s="122"/>
      <c r="AR55" s="120">
        <f>
データ!BM6</f>
        <v>
131.94999999999999</v>
      </c>
      <c r="AS55" s="121"/>
      <c r="AT55" s="121"/>
      <c r="AU55" s="121"/>
      <c r="AV55" s="121"/>
      <c r="AW55" s="121"/>
      <c r="AX55" s="121"/>
      <c r="AY55" s="121"/>
      <c r="AZ55" s="121"/>
      <c r="BA55" s="121"/>
      <c r="BB55" s="121"/>
      <c r="BC55" s="121"/>
      <c r="BD55" s="121"/>
      <c r="BE55" s="121"/>
      <c r="BF55" s="121"/>
      <c r="BG55" s="121"/>
      <c r="BH55" s="121"/>
      <c r="BI55" s="121"/>
      <c r="BJ55" s="121"/>
      <c r="BK55" s="122"/>
      <c r="BL55" s="120">
        <f>
データ!BN6</f>
        <v>
131.72</v>
      </c>
      <c r="BM55" s="121"/>
      <c r="BN55" s="121"/>
      <c r="BO55" s="121"/>
      <c r="BP55" s="121"/>
      <c r="BQ55" s="121"/>
      <c r="BR55" s="121"/>
      <c r="BS55" s="121"/>
      <c r="BT55" s="121"/>
      <c r="BU55" s="121"/>
      <c r="BV55" s="121"/>
      <c r="BW55" s="121"/>
      <c r="BX55" s="121"/>
      <c r="BY55" s="121"/>
      <c r="BZ55" s="121"/>
      <c r="CA55" s="121"/>
      <c r="CB55" s="121"/>
      <c r="CC55" s="121"/>
      <c r="CD55" s="121"/>
      <c r="CE55" s="122"/>
      <c r="CF55" s="120">
        <f>
データ!BO6</f>
        <v>
130.15</v>
      </c>
      <c r="CG55" s="121"/>
      <c r="CH55" s="121"/>
      <c r="CI55" s="121"/>
      <c r="CJ55" s="121"/>
      <c r="CK55" s="121"/>
      <c r="CL55" s="121"/>
      <c r="CM55" s="121"/>
      <c r="CN55" s="121"/>
      <c r="CO55" s="121"/>
      <c r="CP55" s="121"/>
      <c r="CQ55" s="121"/>
      <c r="CR55" s="121"/>
      <c r="CS55" s="121"/>
      <c r="CT55" s="121"/>
      <c r="CU55" s="121"/>
      <c r="CV55" s="121"/>
      <c r="CW55" s="121"/>
      <c r="CX55" s="121"/>
      <c r="CY55" s="122"/>
      <c r="CZ55" s="120">
        <f>
データ!BP6</f>
        <v>
121.98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
23</v>
      </c>
      <c r="EG55" s="118"/>
      <c r="EH55" s="118"/>
      <c r="EI55" s="118"/>
      <c r="EJ55" s="118"/>
      <c r="EK55" s="118"/>
      <c r="EL55" s="118"/>
      <c r="EM55" s="118"/>
      <c r="EN55" s="118"/>
      <c r="EO55" s="118"/>
      <c r="EP55" s="118"/>
      <c r="EQ55" s="119"/>
      <c r="ER55" s="120">
        <f>
データ!BW6</f>
        <v>
25.1</v>
      </c>
      <c r="ES55" s="121"/>
      <c r="ET55" s="121"/>
      <c r="EU55" s="121"/>
      <c r="EV55" s="121"/>
      <c r="EW55" s="121"/>
      <c r="EX55" s="121"/>
      <c r="EY55" s="121"/>
      <c r="EZ55" s="121"/>
      <c r="FA55" s="121"/>
      <c r="FB55" s="121"/>
      <c r="FC55" s="121"/>
      <c r="FD55" s="121"/>
      <c r="FE55" s="121"/>
      <c r="FF55" s="121"/>
      <c r="FG55" s="121"/>
      <c r="FH55" s="121"/>
      <c r="FI55" s="121"/>
      <c r="FJ55" s="121"/>
      <c r="FK55" s="122"/>
      <c r="FL55" s="120">
        <f>
データ!BX6</f>
        <v>
25.86</v>
      </c>
      <c r="FM55" s="121"/>
      <c r="FN55" s="121"/>
      <c r="FO55" s="121"/>
      <c r="FP55" s="121"/>
      <c r="FQ55" s="121"/>
      <c r="FR55" s="121"/>
      <c r="FS55" s="121"/>
      <c r="FT55" s="121"/>
      <c r="FU55" s="121"/>
      <c r="FV55" s="121"/>
      <c r="FW55" s="121"/>
      <c r="FX55" s="121"/>
      <c r="FY55" s="121"/>
      <c r="FZ55" s="121"/>
      <c r="GA55" s="121"/>
      <c r="GB55" s="121"/>
      <c r="GC55" s="121"/>
      <c r="GD55" s="121"/>
      <c r="GE55" s="122"/>
      <c r="GF55" s="120">
        <f>
データ!BY6</f>
        <v>
25.97</v>
      </c>
      <c r="GG55" s="121"/>
      <c r="GH55" s="121"/>
      <c r="GI55" s="121"/>
      <c r="GJ55" s="121"/>
      <c r="GK55" s="121"/>
      <c r="GL55" s="121"/>
      <c r="GM55" s="121"/>
      <c r="GN55" s="121"/>
      <c r="GO55" s="121"/>
      <c r="GP55" s="121"/>
      <c r="GQ55" s="121"/>
      <c r="GR55" s="121"/>
      <c r="GS55" s="121"/>
      <c r="GT55" s="121"/>
      <c r="GU55" s="121"/>
      <c r="GV55" s="121"/>
      <c r="GW55" s="121"/>
      <c r="GX55" s="121"/>
      <c r="GY55" s="122"/>
      <c r="GZ55" s="120">
        <f>
データ!BZ6</f>
        <v>
26.23</v>
      </c>
      <c r="HA55" s="121"/>
      <c r="HB55" s="121"/>
      <c r="HC55" s="121"/>
      <c r="HD55" s="121"/>
      <c r="HE55" s="121"/>
      <c r="HF55" s="121"/>
      <c r="HG55" s="121"/>
      <c r="HH55" s="121"/>
      <c r="HI55" s="121"/>
      <c r="HJ55" s="121"/>
      <c r="HK55" s="121"/>
      <c r="HL55" s="121"/>
      <c r="HM55" s="121"/>
      <c r="HN55" s="121"/>
      <c r="HO55" s="121"/>
      <c r="HP55" s="121"/>
      <c r="HQ55" s="121"/>
      <c r="HR55" s="121"/>
      <c r="HS55" s="122"/>
      <c r="HT55" s="120">
        <f>
データ!CA6</f>
        <v>
28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
23</v>
      </c>
      <c r="JA55" s="118"/>
      <c r="JB55" s="118"/>
      <c r="JC55" s="118"/>
      <c r="JD55" s="118"/>
      <c r="JE55" s="118"/>
      <c r="JF55" s="118"/>
      <c r="JG55" s="118"/>
      <c r="JH55" s="118"/>
      <c r="JI55" s="118"/>
      <c r="JJ55" s="118"/>
      <c r="JK55" s="119"/>
      <c r="JL55" s="120">
        <f>
データ!CH6</f>
        <v>
56.53</v>
      </c>
      <c r="JM55" s="121"/>
      <c r="JN55" s="121"/>
      <c r="JO55" s="121"/>
      <c r="JP55" s="121"/>
      <c r="JQ55" s="121"/>
      <c r="JR55" s="121"/>
      <c r="JS55" s="121"/>
      <c r="JT55" s="121"/>
      <c r="JU55" s="121"/>
      <c r="JV55" s="121"/>
      <c r="JW55" s="121"/>
      <c r="JX55" s="121"/>
      <c r="JY55" s="121"/>
      <c r="JZ55" s="121"/>
      <c r="KA55" s="121"/>
      <c r="KB55" s="121"/>
      <c r="KC55" s="121"/>
      <c r="KD55" s="121"/>
      <c r="KE55" s="122"/>
      <c r="KF55" s="120">
        <f>
データ!CI6</f>
        <v>
56.48</v>
      </c>
      <c r="KG55" s="121"/>
      <c r="KH55" s="121"/>
      <c r="KI55" s="121"/>
      <c r="KJ55" s="121"/>
      <c r="KK55" s="121"/>
      <c r="KL55" s="121"/>
      <c r="KM55" s="121"/>
      <c r="KN55" s="121"/>
      <c r="KO55" s="121"/>
      <c r="KP55" s="121"/>
      <c r="KQ55" s="121"/>
      <c r="KR55" s="121"/>
      <c r="KS55" s="121"/>
      <c r="KT55" s="121"/>
      <c r="KU55" s="121"/>
      <c r="KV55" s="121"/>
      <c r="KW55" s="121"/>
      <c r="KX55" s="121"/>
      <c r="KY55" s="122"/>
      <c r="KZ55" s="120">
        <f>
データ!CJ6</f>
        <v>
53.67</v>
      </c>
      <c r="LA55" s="121"/>
      <c r="LB55" s="121"/>
      <c r="LC55" s="121"/>
      <c r="LD55" s="121"/>
      <c r="LE55" s="121"/>
      <c r="LF55" s="121"/>
      <c r="LG55" s="121"/>
      <c r="LH55" s="121"/>
      <c r="LI55" s="121"/>
      <c r="LJ55" s="121"/>
      <c r="LK55" s="121"/>
      <c r="LL55" s="121"/>
      <c r="LM55" s="121"/>
      <c r="LN55" s="121"/>
      <c r="LO55" s="121"/>
      <c r="LP55" s="121"/>
      <c r="LQ55" s="121"/>
      <c r="LR55" s="121"/>
      <c r="LS55" s="122"/>
      <c r="LT55" s="120">
        <f>
データ!CK6</f>
        <v>
55.58</v>
      </c>
      <c r="LU55" s="121"/>
      <c r="LV55" s="121"/>
      <c r="LW55" s="121"/>
      <c r="LX55" s="121"/>
      <c r="LY55" s="121"/>
      <c r="LZ55" s="121"/>
      <c r="MA55" s="121"/>
      <c r="MB55" s="121"/>
      <c r="MC55" s="121"/>
      <c r="MD55" s="121"/>
      <c r="ME55" s="121"/>
      <c r="MF55" s="121"/>
      <c r="MG55" s="121"/>
      <c r="MH55" s="121"/>
      <c r="MI55" s="121"/>
      <c r="MJ55" s="121"/>
      <c r="MK55" s="121"/>
      <c r="ML55" s="121"/>
      <c r="MM55" s="122"/>
      <c r="MN55" s="120">
        <f>
データ!CL6</f>
        <v>
54.81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
23</v>
      </c>
      <c r="NU55" s="118"/>
      <c r="NV55" s="118"/>
      <c r="NW55" s="118"/>
      <c r="NX55" s="118"/>
      <c r="NY55" s="118"/>
      <c r="NZ55" s="118"/>
      <c r="OA55" s="118"/>
      <c r="OB55" s="118"/>
      <c r="OC55" s="118"/>
      <c r="OD55" s="118"/>
      <c r="OE55" s="119"/>
      <c r="OF55" s="120">
        <f>
データ!CS6</f>
        <v>
89.72</v>
      </c>
      <c r="OG55" s="121"/>
      <c r="OH55" s="121"/>
      <c r="OI55" s="121"/>
      <c r="OJ55" s="121"/>
      <c r="OK55" s="121"/>
      <c r="OL55" s="121"/>
      <c r="OM55" s="121"/>
      <c r="ON55" s="121"/>
      <c r="OO55" s="121"/>
      <c r="OP55" s="121"/>
      <c r="OQ55" s="121"/>
      <c r="OR55" s="121"/>
      <c r="OS55" s="121"/>
      <c r="OT55" s="121"/>
      <c r="OU55" s="121"/>
      <c r="OV55" s="121"/>
      <c r="OW55" s="121"/>
      <c r="OX55" s="121"/>
      <c r="OY55" s="122"/>
      <c r="OZ55" s="120">
        <f>
データ!CT6</f>
        <v>
89.78</v>
      </c>
      <c r="PA55" s="121"/>
      <c r="PB55" s="121"/>
      <c r="PC55" s="121"/>
      <c r="PD55" s="121"/>
      <c r="PE55" s="121"/>
      <c r="PF55" s="121"/>
      <c r="PG55" s="121"/>
      <c r="PH55" s="121"/>
      <c r="PI55" s="121"/>
      <c r="PJ55" s="121"/>
      <c r="PK55" s="121"/>
      <c r="PL55" s="121"/>
      <c r="PM55" s="121"/>
      <c r="PN55" s="121"/>
      <c r="PO55" s="121"/>
      <c r="PP55" s="121"/>
      <c r="PQ55" s="121"/>
      <c r="PR55" s="121"/>
      <c r="PS55" s="122"/>
      <c r="PT55" s="120">
        <f>
データ!CU6</f>
        <v>
89.98</v>
      </c>
      <c r="PU55" s="121"/>
      <c r="PV55" s="121"/>
      <c r="PW55" s="121"/>
      <c r="PX55" s="121"/>
      <c r="PY55" s="121"/>
      <c r="PZ55" s="121"/>
      <c r="QA55" s="121"/>
      <c r="QB55" s="121"/>
      <c r="QC55" s="121"/>
      <c r="QD55" s="121"/>
      <c r="QE55" s="121"/>
      <c r="QF55" s="121"/>
      <c r="QG55" s="121"/>
      <c r="QH55" s="121"/>
      <c r="QI55" s="121"/>
      <c r="QJ55" s="121"/>
      <c r="QK55" s="121"/>
      <c r="QL55" s="121"/>
      <c r="QM55" s="122"/>
      <c r="QN55" s="120">
        <f>
データ!CV6</f>
        <v>
89.79</v>
      </c>
      <c r="QO55" s="121"/>
      <c r="QP55" s="121"/>
      <c r="QQ55" s="121"/>
      <c r="QR55" s="121"/>
      <c r="QS55" s="121"/>
      <c r="QT55" s="121"/>
      <c r="QU55" s="121"/>
      <c r="QV55" s="121"/>
      <c r="QW55" s="121"/>
      <c r="QX55" s="121"/>
      <c r="QY55" s="121"/>
      <c r="QZ55" s="121"/>
      <c r="RA55" s="121"/>
      <c r="RB55" s="121"/>
      <c r="RC55" s="121"/>
      <c r="RD55" s="121"/>
      <c r="RE55" s="121"/>
      <c r="RF55" s="121"/>
      <c r="RG55" s="122"/>
      <c r="RH55" s="120">
        <f>
データ!CW6</f>
        <v>
89.81</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c r="A56" s="2"/>
      <c r="B56" s="13"/>
      <c r="C56" s="2"/>
      <c r="D56" s="2"/>
      <c r="E56" s="2"/>
      <c r="F56" s="2"/>
      <c r="G56" s="2"/>
      <c r="H56" s="2"/>
      <c r="I56" s="2"/>
      <c r="J56" s="15"/>
      <c r="K56" s="2"/>
      <c r="L56" s="117" t="s">
        <v>
24</v>
      </c>
      <c r="M56" s="118"/>
      <c r="N56" s="118"/>
      <c r="O56" s="118"/>
      <c r="P56" s="118"/>
      <c r="Q56" s="118"/>
      <c r="R56" s="118"/>
      <c r="S56" s="118"/>
      <c r="T56" s="118"/>
      <c r="U56" s="118"/>
      <c r="V56" s="118"/>
      <c r="W56" s="119"/>
      <c r="X56" s="120">
        <f>
データ!BQ6</f>
        <v>
117.72</v>
      </c>
      <c r="Y56" s="121"/>
      <c r="Z56" s="121"/>
      <c r="AA56" s="121"/>
      <c r="AB56" s="121"/>
      <c r="AC56" s="121"/>
      <c r="AD56" s="121"/>
      <c r="AE56" s="121"/>
      <c r="AF56" s="121"/>
      <c r="AG56" s="121"/>
      <c r="AH56" s="121"/>
      <c r="AI56" s="121"/>
      <c r="AJ56" s="121"/>
      <c r="AK56" s="121"/>
      <c r="AL56" s="121"/>
      <c r="AM56" s="121"/>
      <c r="AN56" s="121"/>
      <c r="AO56" s="121"/>
      <c r="AP56" s="121"/>
      <c r="AQ56" s="122"/>
      <c r="AR56" s="120">
        <f>
データ!BR6</f>
        <v>
117.69</v>
      </c>
      <c r="AS56" s="121"/>
      <c r="AT56" s="121"/>
      <c r="AU56" s="121"/>
      <c r="AV56" s="121"/>
      <c r="AW56" s="121"/>
      <c r="AX56" s="121"/>
      <c r="AY56" s="121"/>
      <c r="AZ56" s="121"/>
      <c r="BA56" s="121"/>
      <c r="BB56" s="121"/>
      <c r="BC56" s="121"/>
      <c r="BD56" s="121"/>
      <c r="BE56" s="121"/>
      <c r="BF56" s="121"/>
      <c r="BG56" s="121"/>
      <c r="BH56" s="121"/>
      <c r="BI56" s="121"/>
      <c r="BJ56" s="121"/>
      <c r="BK56" s="122"/>
      <c r="BL56" s="120">
        <f>
データ!BS6</f>
        <v>
116.75</v>
      </c>
      <c r="BM56" s="121"/>
      <c r="BN56" s="121"/>
      <c r="BO56" s="121"/>
      <c r="BP56" s="121"/>
      <c r="BQ56" s="121"/>
      <c r="BR56" s="121"/>
      <c r="BS56" s="121"/>
      <c r="BT56" s="121"/>
      <c r="BU56" s="121"/>
      <c r="BV56" s="121"/>
      <c r="BW56" s="121"/>
      <c r="BX56" s="121"/>
      <c r="BY56" s="121"/>
      <c r="BZ56" s="121"/>
      <c r="CA56" s="121"/>
      <c r="CB56" s="121"/>
      <c r="CC56" s="121"/>
      <c r="CD56" s="121"/>
      <c r="CE56" s="122"/>
      <c r="CF56" s="120">
        <f>
データ!BT6</f>
        <v>
115.48</v>
      </c>
      <c r="CG56" s="121"/>
      <c r="CH56" s="121"/>
      <c r="CI56" s="121"/>
      <c r="CJ56" s="121"/>
      <c r="CK56" s="121"/>
      <c r="CL56" s="121"/>
      <c r="CM56" s="121"/>
      <c r="CN56" s="121"/>
      <c r="CO56" s="121"/>
      <c r="CP56" s="121"/>
      <c r="CQ56" s="121"/>
      <c r="CR56" s="121"/>
      <c r="CS56" s="121"/>
      <c r="CT56" s="121"/>
      <c r="CU56" s="121"/>
      <c r="CV56" s="121"/>
      <c r="CW56" s="121"/>
      <c r="CX56" s="121"/>
      <c r="CY56" s="122"/>
      <c r="CZ56" s="120">
        <f>
データ!BU6</f>
        <v>
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
24</v>
      </c>
      <c r="EG56" s="118"/>
      <c r="EH56" s="118"/>
      <c r="EI56" s="118"/>
      <c r="EJ56" s="118"/>
      <c r="EK56" s="118"/>
      <c r="EL56" s="118"/>
      <c r="EM56" s="118"/>
      <c r="EN56" s="118"/>
      <c r="EO56" s="118"/>
      <c r="EP56" s="118"/>
      <c r="EQ56" s="119"/>
      <c r="ER56" s="120">
        <f>
データ!CB6</f>
        <v>
17.03</v>
      </c>
      <c r="ES56" s="121"/>
      <c r="ET56" s="121"/>
      <c r="EU56" s="121"/>
      <c r="EV56" s="121"/>
      <c r="EW56" s="121"/>
      <c r="EX56" s="121"/>
      <c r="EY56" s="121"/>
      <c r="EZ56" s="121"/>
      <c r="FA56" s="121"/>
      <c r="FB56" s="121"/>
      <c r="FC56" s="121"/>
      <c r="FD56" s="121"/>
      <c r="FE56" s="121"/>
      <c r="FF56" s="121"/>
      <c r="FG56" s="121"/>
      <c r="FH56" s="121"/>
      <c r="FI56" s="121"/>
      <c r="FJ56" s="121"/>
      <c r="FK56" s="122"/>
      <c r="FL56" s="120">
        <f>
データ!CC6</f>
        <v>
17.07</v>
      </c>
      <c r="FM56" s="121"/>
      <c r="FN56" s="121"/>
      <c r="FO56" s="121"/>
      <c r="FP56" s="121"/>
      <c r="FQ56" s="121"/>
      <c r="FR56" s="121"/>
      <c r="FS56" s="121"/>
      <c r="FT56" s="121"/>
      <c r="FU56" s="121"/>
      <c r="FV56" s="121"/>
      <c r="FW56" s="121"/>
      <c r="FX56" s="121"/>
      <c r="FY56" s="121"/>
      <c r="FZ56" s="121"/>
      <c r="GA56" s="121"/>
      <c r="GB56" s="121"/>
      <c r="GC56" s="121"/>
      <c r="GD56" s="121"/>
      <c r="GE56" s="122"/>
      <c r="GF56" s="120">
        <f>
データ!CD6</f>
        <v>
17.22</v>
      </c>
      <c r="GG56" s="121"/>
      <c r="GH56" s="121"/>
      <c r="GI56" s="121"/>
      <c r="GJ56" s="121"/>
      <c r="GK56" s="121"/>
      <c r="GL56" s="121"/>
      <c r="GM56" s="121"/>
      <c r="GN56" s="121"/>
      <c r="GO56" s="121"/>
      <c r="GP56" s="121"/>
      <c r="GQ56" s="121"/>
      <c r="GR56" s="121"/>
      <c r="GS56" s="121"/>
      <c r="GT56" s="121"/>
      <c r="GU56" s="121"/>
      <c r="GV56" s="121"/>
      <c r="GW56" s="121"/>
      <c r="GX56" s="121"/>
      <c r="GY56" s="122"/>
      <c r="GZ56" s="120">
        <f>
データ!CE6</f>
        <v>
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
データ!CF6</f>
        <v>
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
24</v>
      </c>
      <c r="JA56" s="118"/>
      <c r="JB56" s="118"/>
      <c r="JC56" s="118"/>
      <c r="JD56" s="118"/>
      <c r="JE56" s="118"/>
      <c r="JF56" s="118"/>
      <c r="JG56" s="118"/>
      <c r="JH56" s="118"/>
      <c r="JI56" s="118"/>
      <c r="JJ56" s="118"/>
      <c r="JK56" s="119"/>
      <c r="JL56" s="120">
        <f>
データ!CM6</f>
        <v>
58.56</v>
      </c>
      <c r="JM56" s="121"/>
      <c r="JN56" s="121"/>
      <c r="JO56" s="121"/>
      <c r="JP56" s="121"/>
      <c r="JQ56" s="121"/>
      <c r="JR56" s="121"/>
      <c r="JS56" s="121"/>
      <c r="JT56" s="121"/>
      <c r="JU56" s="121"/>
      <c r="JV56" s="121"/>
      <c r="JW56" s="121"/>
      <c r="JX56" s="121"/>
      <c r="JY56" s="121"/>
      <c r="JZ56" s="121"/>
      <c r="KA56" s="121"/>
      <c r="KB56" s="121"/>
      <c r="KC56" s="121"/>
      <c r="KD56" s="121"/>
      <c r="KE56" s="122"/>
      <c r="KF56" s="120">
        <f>
データ!CN6</f>
        <v>
57.96</v>
      </c>
      <c r="KG56" s="121"/>
      <c r="KH56" s="121"/>
      <c r="KI56" s="121"/>
      <c r="KJ56" s="121"/>
      <c r="KK56" s="121"/>
      <c r="KL56" s="121"/>
      <c r="KM56" s="121"/>
      <c r="KN56" s="121"/>
      <c r="KO56" s="121"/>
      <c r="KP56" s="121"/>
      <c r="KQ56" s="121"/>
      <c r="KR56" s="121"/>
      <c r="KS56" s="121"/>
      <c r="KT56" s="121"/>
      <c r="KU56" s="121"/>
      <c r="KV56" s="121"/>
      <c r="KW56" s="121"/>
      <c r="KX56" s="121"/>
      <c r="KY56" s="122"/>
      <c r="KZ56" s="120">
        <f>
データ!CO6</f>
        <v>
56</v>
      </c>
      <c r="LA56" s="121"/>
      <c r="LB56" s="121"/>
      <c r="LC56" s="121"/>
      <c r="LD56" s="121"/>
      <c r="LE56" s="121"/>
      <c r="LF56" s="121"/>
      <c r="LG56" s="121"/>
      <c r="LH56" s="121"/>
      <c r="LI56" s="121"/>
      <c r="LJ56" s="121"/>
      <c r="LK56" s="121"/>
      <c r="LL56" s="121"/>
      <c r="LM56" s="121"/>
      <c r="LN56" s="121"/>
      <c r="LO56" s="121"/>
      <c r="LP56" s="121"/>
      <c r="LQ56" s="121"/>
      <c r="LR56" s="121"/>
      <c r="LS56" s="122"/>
      <c r="LT56" s="120">
        <f>
データ!CP6</f>
        <v>
56.81</v>
      </c>
      <c r="LU56" s="121"/>
      <c r="LV56" s="121"/>
      <c r="LW56" s="121"/>
      <c r="LX56" s="121"/>
      <c r="LY56" s="121"/>
      <c r="LZ56" s="121"/>
      <c r="MA56" s="121"/>
      <c r="MB56" s="121"/>
      <c r="MC56" s="121"/>
      <c r="MD56" s="121"/>
      <c r="ME56" s="121"/>
      <c r="MF56" s="121"/>
      <c r="MG56" s="121"/>
      <c r="MH56" s="121"/>
      <c r="MI56" s="121"/>
      <c r="MJ56" s="121"/>
      <c r="MK56" s="121"/>
      <c r="ML56" s="121"/>
      <c r="MM56" s="122"/>
      <c r="MN56" s="120">
        <f>
データ!CQ6</f>
        <v>
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
24</v>
      </c>
      <c r="NU56" s="118"/>
      <c r="NV56" s="118"/>
      <c r="NW56" s="118"/>
      <c r="NX56" s="118"/>
      <c r="NY56" s="118"/>
      <c r="NZ56" s="118"/>
      <c r="OA56" s="118"/>
      <c r="OB56" s="118"/>
      <c r="OC56" s="118"/>
      <c r="OD56" s="118"/>
      <c r="OE56" s="119"/>
      <c r="OF56" s="120">
        <f>
データ!CX6</f>
        <v>
80.5</v>
      </c>
      <c r="OG56" s="121"/>
      <c r="OH56" s="121"/>
      <c r="OI56" s="121"/>
      <c r="OJ56" s="121"/>
      <c r="OK56" s="121"/>
      <c r="OL56" s="121"/>
      <c r="OM56" s="121"/>
      <c r="ON56" s="121"/>
      <c r="OO56" s="121"/>
      <c r="OP56" s="121"/>
      <c r="OQ56" s="121"/>
      <c r="OR56" s="121"/>
      <c r="OS56" s="121"/>
      <c r="OT56" s="121"/>
      <c r="OU56" s="121"/>
      <c r="OV56" s="121"/>
      <c r="OW56" s="121"/>
      <c r="OX56" s="121"/>
      <c r="OY56" s="122"/>
      <c r="OZ56" s="120">
        <f>
データ!CY6</f>
        <v>
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
データ!CZ6</f>
        <v>
80.08</v>
      </c>
      <c r="PU56" s="121"/>
      <c r="PV56" s="121"/>
      <c r="PW56" s="121"/>
      <c r="PX56" s="121"/>
      <c r="PY56" s="121"/>
      <c r="PZ56" s="121"/>
      <c r="QA56" s="121"/>
      <c r="QB56" s="121"/>
      <c r="QC56" s="121"/>
      <c r="QD56" s="121"/>
      <c r="QE56" s="121"/>
      <c r="QF56" s="121"/>
      <c r="QG56" s="121"/>
      <c r="QH56" s="121"/>
      <c r="QI56" s="121"/>
      <c r="QJ56" s="121"/>
      <c r="QK56" s="121"/>
      <c r="QL56" s="121"/>
      <c r="QM56" s="122"/>
      <c r="QN56" s="120">
        <f>
データ!DA6</f>
        <v>
79.69</v>
      </c>
      <c r="QO56" s="121"/>
      <c r="QP56" s="121"/>
      <c r="QQ56" s="121"/>
      <c r="QR56" s="121"/>
      <c r="QS56" s="121"/>
      <c r="QT56" s="121"/>
      <c r="QU56" s="121"/>
      <c r="QV56" s="121"/>
      <c r="QW56" s="121"/>
      <c r="QX56" s="121"/>
      <c r="QY56" s="121"/>
      <c r="QZ56" s="121"/>
      <c r="RA56" s="121"/>
      <c r="RB56" s="121"/>
      <c r="RC56" s="121"/>
      <c r="RD56" s="121"/>
      <c r="RE56" s="121"/>
      <c r="RF56" s="121"/>
      <c r="RG56" s="122"/>
      <c r="RH56" s="120">
        <f>
データ!DB6</f>
        <v>
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c r="A62" s="2"/>
      <c r="B62" s="90" t="s">
        <v>
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
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
104</v>
      </c>
      <c r="SN68" s="103"/>
      <c r="SO68" s="103"/>
      <c r="SP68" s="103"/>
      <c r="SQ68" s="103"/>
      <c r="SR68" s="103"/>
      <c r="SS68" s="103"/>
      <c r="ST68" s="103"/>
      <c r="SU68" s="103"/>
      <c r="SV68" s="103"/>
      <c r="SW68" s="103"/>
      <c r="SX68" s="103"/>
      <c r="SY68" s="103"/>
      <c r="SZ68" s="103"/>
      <c r="TA68" s="104"/>
    </row>
    <row r="69" spans="1:521" ht="13.5" customHeight="1">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
データ!$B$10</f>
        <v>
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
データ!$C$10</f>
        <v>
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
データ!$D$10</f>
        <v>
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
データ!$E$10</f>
        <v>
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
データ!$F$10</f>
        <v>
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
データ!$B$10</f>
        <v>
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
データ!$C$10</f>
        <v>
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
データ!$D$10</f>
        <v>
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
データ!$E$10</f>
        <v>
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
データ!$F$10</f>
        <v>
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
データ!$B$10</f>
        <v>
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
データ!$C$10</f>
        <v>
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
データ!$D$10</f>
        <v>
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
データ!$E$10</f>
        <v>
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
データ!$F$10</f>
        <v>
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c r="A80" s="2"/>
      <c r="B80" s="13"/>
      <c r="C80" s="2"/>
      <c r="D80" s="2"/>
      <c r="E80" s="2"/>
      <c r="F80" s="2"/>
      <c r="G80" s="2"/>
      <c r="H80" s="2"/>
      <c r="I80" s="2"/>
      <c r="J80" s="15"/>
      <c r="K80" s="2"/>
      <c r="L80" s="140" t="s">
        <v>
23</v>
      </c>
      <c r="M80" s="140"/>
      <c r="N80" s="140"/>
      <c r="O80" s="140"/>
      <c r="P80" s="140"/>
      <c r="Q80" s="140"/>
      <c r="R80" s="140"/>
      <c r="S80" s="140"/>
      <c r="T80" s="140"/>
      <c r="U80" s="140"/>
      <c r="V80" s="140"/>
      <c r="W80" s="140"/>
      <c r="X80" s="140"/>
      <c r="Y80" s="141">
        <f>
データ!DD6</f>
        <v>
57.28</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
データ!DE6</f>
        <v>
57.52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
データ!DF6</f>
        <v>
57.93</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
データ!DG6</f>
        <v>
59.67</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
データ!DH6</f>
        <v>
61.43</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
23</v>
      </c>
      <c r="FY80" s="140"/>
      <c r="FZ80" s="140"/>
      <c r="GA80" s="140"/>
      <c r="GB80" s="140"/>
      <c r="GC80" s="140"/>
      <c r="GD80" s="140"/>
      <c r="GE80" s="140"/>
      <c r="GF80" s="140"/>
      <c r="GG80" s="140"/>
      <c r="GH80" s="140"/>
      <c r="GI80" s="140"/>
      <c r="GJ80" s="140"/>
      <c r="GK80" s="141">
        <f>
データ!DO6</f>
        <v>
17.25</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
データ!DP6</f>
        <v>
17.27</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
データ!DQ6</f>
        <v>
17.03</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
データ!DR6</f>
        <v>
17.13</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
データ!DS6</f>
        <v>
17.11</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
23</v>
      </c>
      <c r="MK80" s="140"/>
      <c r="ML80" s="140"/>
      <c r="MM80" s="140"/>
      <c r="MN80" s="140"/>
      <c r="MO80" s="140"/>
      <c r="MP80" s="140"/>
      <c r="MQ80" s="140"/>
      <c r="MR80" s="140"/>
      <c r="MS80" s="140"/>
      <c r="MT80" s="140"/>
      <c r="MU80" s="140"/>
      <c r="MV80" s="140"/>
      <c r="MW80" s="141">
        <f>
データ!DZ6</f>
        <v>
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
データ!EA6</f>
        <v>
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
データ!EB6</f>
        <v>
0.04</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
データ!EC6</f>
        <v>
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
データ!ED6</f>
        <v>
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c r="A81" s="2"/>
      <c r="B81" s="13"/>
      <c r="C81" s="2"/>
      <c r="D81" s="2"/>
      <c r="E81" s="2"/>
      <c r="F81" s="2"/>
      <c r="G81" s="2"/>
      <c r="H81" s="2"/>
      <c r="I81" s="2"/>
      <c r="J81" s="15"/>
      <c r="K81" s="2"/>
      <c r="L81" s="140" t="s">
        <v>
24</v>
      </c>
      <c r="M81" s="140"/>
      <c r="N81" s="140"/>
      <c r="O81" s="140"/>
      <c r="P81" s="140"/>
      <c r="Q81" s="140"/>
      <c r="R81" s="140"/>
      <c r="S81" s="140"/>
      <c r="T81" s="140"/>
      <c r="U81" s="140"/>
      <c r="V81" s="140"/>
      <c r="W81" s="140"/>
      <c r="X81" s="140"/>
      <c r="Y81" s="141">
        <f>
データ!DI6</f>
        <v>
59.48</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
データ!DJ6</f>
        <v>
60.09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
データ!DK6</f>
        <v>
60.35</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
データ!DL6</f>
        <v>
61.07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
データ!DM6</f>
        <v>
61.99</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
24</v>
      </c>
      <c r="FY81" s="140"/>
      <c r="FZ81" s="140"/>
      <c r="GA81" s="140"/>
      <c r="GB81" s="140"/>
      <c r="GC81" s="140"/>
      <c r="GD81" s="140"/>
      <c r="GE81" s="140"/>
      <c r="GF81" s="140"/>
      <c r="GG81" s="140"/>
      <c r="GH81" s="140"/>
      <c r="GI81" s="140"/>
      <c r="GJ81" s="140"/>
      <c r="GK81" s="141">
        <f>
データ!DT6</f>
        <v>
48.09</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
データ!DU6</f>
        <v>
50.93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
データ!DV6</f>
        <v>
52.07</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
データ!DW6</f>
        <v>
50.36</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
データ!DX6</f>
        <v>
51.48</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
24</v>
      </c>
      <c r="MK81" s="140"/>
      <c r="ML81" s="140"/>
      <c r="MM81" s="140"/>
      <c r="MN81" s="140"/>
      <c r="MO81" s="140"/>
      <c r="MP81" s="140"/>
      <c r="MQ81" s="140"/>
      <c r="MR81" s="140"/>
      <c r="MS81" s="140"/>
      <c r="MT81" s="140"/>
      <c r="MU81" s="140"/>
      <c r="MV81" s="140"/>
      <c r="MW81" s="141">
        <f>
データ!EE6</f>
        <v>
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
データ!EF6</f>
        <v>
0.22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
データ!EG6</f>
        <v>
0.5</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
データ!EH6</f>
        <v>
0.2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
データ!EI6</f>
        <v>
0.24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
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2" t="s">
        <v>
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
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
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
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
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
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
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
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
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
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
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3" t="str">
        <f>
データ!AD6</f>
        <v>
【112.60】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
データ!AO6</f>
        <v>
【29.72】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
データ!AZ6</f>
        <v>
【473.00】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
データ!BK6</f>
        <v>
【233.74】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
データ!BV6</f>
        <v>
【106.87】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
データ!CG6</f>
        <v>
【20.26】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
データ!CR6</f>
        <v>
【53.19】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
データ!DC6</f>
        <v>
【75.85】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
データ!DN6</f>
        <v>
【61.17】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
データ!DY6</f>
        <v>
【49.58】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
データ!EJ6</f>
        <v>
【0.21】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eaFNOeYG29YnlVq8v6OqZAvpA0Vf3zJFN6GRzTESYOO83d22AJaCrSNchssJY0T+Q26cG/YBOek7hjHYmTuOkg==" saltValue="wXaYKVyxbMEbw3enhwkJxA=="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
&amp;C&amp;P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
37</v>
      </c>
    </row>
    <row r="2" spans="1:140">
      <c r="A2" s="28" t="s">
        <v>
38</v>
      </c>
      <c r="B2" s="28">
        <f>
COLUMN()-1</f>
        <v>
1</v>
      </c>
      <c r="C2" s="28">
        <f t="shared" ref="C2:BN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ref="BO2:DZ2" si="1">
COLUMN()-1</f>
        <v>
66</v>
      </c>
      <c r="BP2" s="28">
        <f t="shared" si="1"/>
        <v>
67</v>
      </c>
      <c r="BQ2" s="28">
        <f t="shared" si="1"/>
        <v>
68</v>
      </c>
      <c r="BR2" s="28">
        <f t="shared" si="1"/>
        <v>
69</v>
      </c>
      <c r="BS2" s="28">
        <f t="shared" si="1"/>
        <v>
70</v>
      </c>
      <c r="BT2" s="28">
        <f t="shared" si="1"/>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ref="EA2:EJ2" si="2">
COLUMN()-1</f>
        <v>
130</v>
      </c>
      <c r="EB2" s="28">
        <f t="shared" si="2"/>
        <v>
131</v>
      </c>
      <c r="EC2" s="28">
        <f t="shared" si="2"/>
        <v>
132</v>
      </c>
      <c r="ED2" s="28">
        <f t="shared" si="2"/>
        <v>
133</v>
      </c>
      <c r="EE2" s="28">
        <f t="shared" si="2"/>
        <v>
134</v>
      </c>
      <c r="EF2" s="28">
        <f t="shared" si="2"/>
        <v>
135</v>
      </c>
      <c r="EG2" s="28">
        <f t="shared" si="2"/>
        <v>
136</v>
      </c>
      <c r="EH2" s="28">
        <f t="shared" si="2"/>
        <v>
137</v>
      </c>
      <c r="EI2" s="28">
        <f t="shared" si="2"/>
        <v>
138</v>
      </c>
      <c r="EJ2" s="28">
        <f t="shared" si="2"/>
        <v>
139</v>
      </c>
    </row>
    <row r="3" spans="1:140">
      <c r="A3" s="28" t="s">
        <v>
39</v>
      </c>
      <c r="B3" s="29" t="s">
        <v>
40</v>
      </c>
      <c r="C3" s="29" t="s">
        <v>
41</v>
      </c>
      <c r="D3" s="29" t="s">
        <v>
42</v>
      </c>
      <c r="E3" s="29" t="s">
        <v>
43</v>
      </c>
      <c r="F3" s="29" t="s">
        <v>
44</v>
      </c>
      <c r="G3" s="29" t="s">
        <v>
45</v>
      </c>
      <c r="H3" s="146" t="s">
        <v>
46</v>
      </c>
      <c r="I3" s="147"/>
      <c r="J3" s="147"/>
      <c r="K3" s="147"/>
      <c r="L3" s="147"/>
      <c r="M3" s="147"/>
      <c r="N3" s="147"/>
      <c r="O3" s="147"/>
      <c r="P3" s="147"/>
      <c r="Q3" s="147"/>
      <c r="R3" s="147"/>
      <c r="S3" s="147"/>
      <c r="T3" s="150" t="s">
        <v>
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
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
49</v>
      </c>
      <c r="B4" s="30"/>
      <c r="C4" s="30"/>
      <c r="D4" s="30"/>
      <c r="E4" s="30"/>
      <c r="F4" s="30"/>
      <c r="G4" s="30"/>
      <c r="H4" s="148"/>
      <c r="I4" s="149"/>
      <c r="J4" s="149"/>
      <c r="K4" s="149"/>
      <c r="L4" s="149"/>
      <c r="M4" s="149"/>
      <c r="N4" s="149"/>
      <c r="O4" s="149"/>
      <c r="P4" s="149"/>
      <c r="Q4" s="149"/>
      <c r="R4" s="149"/>
      <c r="S4" s="149"/>
      <c r="T4" s="145" t="s">
        <v>
50</v>
      </c>
      <c r="U4" s="145"/>
      <c r="V4" s="145"/>
      <c r="W4" s="145"/>
      <c r="X4" s="145"/>
      <c r="Y4" s="145"/>
      <c r="Z4" s="145"/>
      <c r="AA4" s="145"/>
      <c r="AB4" s="145"/>
      <c r="AC4" s="145"/>
      <c r="AD4" s="145"/>
      <c r="AE4" s="145" t="s">
        <v>
51</v>
      </c>
      <c r="AF4" s="145"/>
      <c r="AG4" s="145"/>
      <c r="AH4" s="145"/>
      <c r="AI4" s="145"/>
      <c r="AJ4" s="145"/>
      <c r="AK4" s="145"/>
      <c r="AL4" s="145"/>
      <c r="AM4" s="145"/>
      <c r="AN4" s="145"/>
      <c r="AO4" s="145"/>
      <c r="AP4" s="145" t="s">
        <v>
52</v>
      </c>
      <c r="AQ4" s="145"/>
      <c r="AR4" s="145"/>
      <c r="AS4" s="145"/>
      <c r="AT4" s="145"/>
      <c r="AU4" s="145"/>
      <c r="AV4" s="145"/>
      <c r="AW4" s="145"/>
      <c r="AX4" s="145"/>
      <c r="AY4" s="145"/>
      <c r="AZ4" s="145"/>
      <c r="BA4" s="145" t="s">
        <v>
53</v>
      </c>
      <c r="BB4" s="145"/>
      <c r="BC4" s="145"/>
      <c r="BD4" s="145"/>
      <c r="BE4" s="145"/>
      <c r="BF4" s="145"/>
      <c r="BG4" s="145"/>
      <c r="BH4" s="145"/>
      <c r="BI4" s="145"/>
      <c r="BJ4" s="145"/>
      <c r="BK4" s="145"/>
      <c r="BL4" s="145" t="s">
        <v>
54</v>
      </c>
      <c r="BM4" s="145"/>
      <c r="BN4" s="145"/>
      <c r="BO4" s="145"/>
      <c r="BP4" s="145"/>
      <c r="BQ4" s="145"/>
      <c r="BR4" s="145"/>
      <c r="BS4" s="145"/>
      <c r="BT4" s="145"/>
      <c r="BU4" s="145"/>
      <c r="BV4" s="145"/>
      <c r="BW4" s="145" t="s">
        <v>
55</v>
      </c>
      <c r="BX4" s="145"/>
      <c r="BY4" s="145"/>
      <c r="BZ4" s="145"/>
      <c r="CA4" s="145"/>
      <c r="CB4" s="145"/>
      <c r="CC4" s="145"/>
      <c r="CD4" s="145"/>
      <c r="CE4" s="145"/>
      <c r="CF4" s="145"/>
      <c r="CG4" s="145"/>
      <c r="CH4" s="145" t="s">
        <v>
56</v>
      </c>
      <c r="CI4" s="145"/>
      <c r="CJ4" s="145"/>
      <c r="CK4" s="145"/>
      <c r="CL4" s="145"/>
      <c r="CM4" s="145"/>
      <c r="CN4" s="145"/>
      <c r="CO4" s="145"/>
      <c r="CP4" s="145"/>
      <c r="CQ4" s="145"/>
      <c r="CR4" s="145"/>
      <c r="CS4" s="145" t="s">
        <v>
57</v>
      </c>
      <c r="CT4" s="145"/>
      <c r="CU4" s="145"/>
      <c r="CV4" s="145"/>
      <c r="CW4" s="145"/>
      <c r="CX4" s="145"/>
      <c r="CY4" s="145"/>
      <c r="CZ4" s="145"/>
      <c r="DA4" s="145"/>
      <c r="DB4" s="145"/>
      <c r="DC4" s="145"/>
      <c r="DD4" s="145" t="s">
        <v>
58</v>
      </c>
      <c r="DE4" s="145"/>
      <c r="DF4" s="145"/>
      <c r="DG4" s="145"/>
      <c r="DH4" s="145"/>
      <c r="DI4" s="145"/>
      <c r="DJ4" s="145"/>
      <c r="DK4" s="145"/>
      <c r="DL4" s="145"/>
      <c r="DM4" s="145"/>
      <c r="DN4" s="145"/>
      <c r="DO4" s="145" t="s">
        <v>
59</v>
      </c>
      <c r="DP4" s="145"/>
      <c r="DQ4" s="145"/>
      <c r="DR4" s="145"/>
      <c r="DS4" s="145"/>
      <c r="DT4" s="145"/>
      <c r="DU4" s="145"/>
      <c r="DV4" s="145"/>
      <c r="DW4" s="145"/>
      <c r="DX4" s="145"/>
      <c r="DY4" s="145"/>
      <c r="DZ4" s="145" t="s">
        <v>
60</v>
      </c>
      <c r="EA4" s="145"/>
      <c r="EB4" s="145"/>
      <c r="EC4" s="145"/>
      <c r="ED4" s="145"/>
      <c r="EE4" s="145"/>
      <c r="EF4" s="145"/>
      <c r="EG4" s="145"/>
      <c r="EH4" s="145"/>
      <c r="EI4" s="145"/>
      <c r="EJ4" s="145"/>
    </row>
    <row r="5" spans="1:140">
      <c r="A5" s="28" t="s">
        <v>
61</v>
      </c>
      <c r="B5" s="31"/>
      <c r="C5" s="31"/>
      <c r="D5" s="31"/>
      <c r="E5" s="31"/>
      <c r="F5" s="31"/>
      <c r="G5" s="31"/>
      <c r="H5" s="32" t="s">
        <v>
62</v>
      </c>
      <c r="I5" s="32" t="s">
        <v>
63</v>
      </c>
      <c r="J5" s="32" t="s">
        <v>
64</v>
      </c>
      <c r="K5" s="32" t="s">
        <v>
65</v>
      </c>
      <c r="L5" s="32" t="s">
        <v>
66</v>
      </c>
      <c r="M5" s="32" t="s">
        <v>
67</v>
      </c>
      <c r="N5" s="32" t="s">
        <v>
68</v>
      </c>
      <c r="O5" s="32" t="s">
        <v>
69</v>
      </c>
      <c r="P5" s="32" t="s">
        <v>
70</v>
      </c>
      <c r="Q5" s="32" t="s">
        <v>
71</v>
      </c>
      <c r="R5" s="32" t="s">
        <v>
72</v>
      </c>
      <c r="S5" s="32" t="s">
        <v>
73</v>
      </c>
      <c r="T5" s="32" t="s">
        <v>
74</v>
      </c>
      <c r="U5" s="32" t="s">
        <v>
75</v>
      </c>
      <c r="V5" s="32" t="s">
        <v>
76</v>
      </c>
      <c r="W5" s="32" t="s">
        <v>
77</v>
      </c>
      <c r="X5" s="32" t="s">
        <v>
78</v>
      </c>
      <c r="Y5" s="32" t="s">
        <v>
79</v>
      </c>
      <c r="Z5" s="32" t="s">
        <v>
80</v>
      </c>
      <c r="AA5" s="32" t="s">
        <v>
81</v>
      </c>
      <c r="AB5" s="32" t="s">
        <v>
82</v>
      </c>
      <c r="AC5" s="32" t="s">
        <v>
83</v>
      </c>
      <c r="AD5" s="32" t="s">
        <v>
84</v>
      </c>
      <c r="AE5" s="32" t="s">
        <v>
74</v>
      </c>
      <c r="AF5" s="32" t="s">
        <v>
75</v>
      </c>
      <c r="AG5" s="32" t="s">
        <v>
76</v>
      </c>
      <c r="AH5" s="32" t="s">
        <v>
77</v>
      </c>
      <c r="AI5" s="32" t="s">
        <v>
78</v>
      </c>
      <c r="AJ5" s="32" t="s">
        <v>
79</v>
      </c>
      <c r="AK5" s="32" t="s">
        <v>
80</v>
      </c>
      <c r="AL5" s="32" t="s">
        <v>
81</v>
      </c>
      <c r="AM5" s="32" t="s">
        <v>
82</v>
      </c>
      <c r="AN5" s="32" t="s">
        <v>
83</v>
      </c>
      <c r="AO5" s="32" t="s">
        <v>
85</v>
      </c>
      <c r="AP5" s="32" t="s">
        <v>
74</v>
      </c>
      <c r="AQ5" s="32" t="s">
        <v>
75</v>
      </c>
      <c r="AR5" s="32" t="s">
        <v>
76</v>
      </c>
      <c r="AS5" s="32" t="s">
        <v>
77</v>
      </c>
      <c r="AT5" s="32" t="s">
        <v>
78</v>
      </c>
      <c r="AU5" s="32" t="s">
        <v>
79</v>
      </c>
      <c r="AV5" s="32" t="s">
        <v>
80</v>
      </c>
      <c r="AW5" s="32" t="s">
        <v>
81</v>
      </c>
      <c r="AX5" s="32" t="s">
        <v>
82</v>
      </c>
      <c r="AY5" s="32" t="s">
        <v>
83</v>
      </c>
      <c r="AZ5" s="32" t="s">
        <v>
85</v>
      </c>
      <c r="BA5" s="32" t="s">
        <v>
74</v>
      </c>
      <c r="BB5" s="32" t="s">
        <v>
75</v>
      </c>
      <c r="BC5" s="32" t="s">
        <v>
76</v>
      </c>
      <c r="BD5" s="32" t="s">
        <v>
77</v>
      </c>
      <c r="BE5" s="32" t="s">
        <v>
78</v>
      </c>
      <c r="BF5" s="32" t="s">
        <v>
79</v>
      </c>
      <c r="BG5" s="32" t="s">
        <v>
80</v>
      </c>
      <c r="BH5" s="32" t="s">
        <v>
81</v>
      </c>
      <c r="BI5" s="32" t="s">
        <v>
82</v>
      </c>
      <c r="BJ5" s="32" t="s">
        <v>
83</v>
      </c>
      <c r="BK5" s="32" t="s">
        <v>
85</v>
      </c>
      <c r="BL5" s="32" t="s">
        <v>
74</v>
      </c>
      <c r="BM5" s="32" t="s">
        <v>
75</v>
      </c>
      <c r="BN5" s="32" t="s">
        <v>
76</v>
      </c>
      <c r="BO5" s="32" t="s">
        <v>
77</v>
      </c>
      <c r="BP5" s="32" t="s">
        <v>
78</v>
      </c>
      <c r="BQ5" s="32" t="s">
        <v>
79</v>
      </c>
      <c r="BR5" s="32" t="s">
        <v>
80</v>
      </c>
      <c r="BS5" s="32" t="s">
        <v>
81</v>
      </c>
      <c r="BT5" s="32" t="s">
        <v>
82</v>
      </c>
      <c r="BU5" s="32" t="s">
        <v>
83</v>
      </c>
      <c r="BV5" s="32" t="s">
        <v>
85</v>
      </c>
      <c r="BW5" s="32" t="s">
        <v>
74</v>
      </c>
      <c r="BX5" s="32" t="s">
        <v>
75</v>
      </c>
      <c r="BY5" s="32" t="s">
        <v>
76</v>
      </c>
      <c r="BZ5" s="32" t="s">
        <v>
77</v>
      </c>
      <c r="CA5" s="32" t="s">
        <v>
78</v>
      </c>
      <c r="CB5" s="32" t="s">
        <v>
79</v>
      </c>
      <c r="CC5" s="32" t="s">
        <v>
80</v>
      </c>
      <c r="CD5" s="32" t="s">
        <v>
81</v>
      </c>
      <c r="CE5" s="32" t="s">
        <v>
82</v>
      </c>
      <c r="CF5" s="32" t="s">
        <v>
83</v>
      </c>
      <c r="CG5" s="32" t="s">
        <v>
85</v>
      </c>
      <c r="CH5" s="32" t="s">
        <v>
74</v>
      </c>
      <c r="CI5" s="32" t="s">
        <v>
75</v>
      </c>
      <c r="CJ5" s="32" t="s">
        <v>
76</v>
      </c>
      <c r="CK5" s="32" t="s">
        <v>
77</v>
      </c>
      <c r="CL5" s="32" t="s">
        <v>
78</v>
      </c>
      <c r="CM5" s="32" t="s">
        <v>
79</v>
      </c>
      <c r="CN5" s="32" t="s">
        <v>
80</v>
      </c>
      <c r="CO5" s="32" t="s">
        <v>
81</v>
      </c>
      <c r="CP5" s="32" t="s">
        <v>
82</v>
      </c>
      <c r="CQ5" s="32" t="s">
        <v>
83</v>
      </c>
      <c r="CR5" s="32" t="s">
        <v>
85</v>
      </c>
      <c r="CS5" s="32" t="s">
        <v>
74</v>
      </c>
      <c r="CT5" s="32" t="s">
        <v>
75</v>
      </c>
      <c r="CU5" s="32" t="s">
        <v>
76</v>
      </c>
      <c r="CV5" s="32" t="s">
        <v>
77</v>
      </c>
      <c r="CW5" s="32" t="s">
        <v>
78</v>
      </c>
      <c r="CX5" s="32" t="s">
        <v>
79</v>
      </c>
      <c r="CY5" s="32" t="s">
        <v>
80</v>
      </c>
      <c r="CZ5" s="32" t="s">
        <v>
81</v>
      </c>
      <c r="DA5" s="32" t="s">
        <v>
82</v>
      </c>
      <c r="DB5" s="32" t="s">
        <v>
83</v>
      </c>
      <c r="DC5" s="32" t="s">
        <v>
85</v>
      </c>
      <c r="DD5" s="32" t="s">
        <v>
74</v>
      </c>
      <c r="DE5" s="32" t="s">
        <v>
75</v>
      </c>
      <c r="DF5" s="32" t="s">
        <v>
76</v>
      </c>
      <c r="DG5" s="32" t="s">
        <v>
77</v>
      </c>
      <c r="DH5" s="32" t="s">
        <v>
78</v>
      </c>
      <c r="DI5" s="32" t="s">
        <v>
79</v>
      </c>
      <c r="DJ5" s="32" t="s">
        <v>
80</v>
      </c>
      <c r="DK5" s="32" t="s">
        <v>
81</v>
      </c>
      <c r="DL5" s="32" t="s">
        <v>
82</v>
      </c>
      <c r="DM5" s="32" t="s">
        <v>
83</v>
      </c>
      <c r="DN5" s="32" t="s">
        <v>
85</v>
      </c>
      <c r="DO5" s="32" t="s">
        <v>
74</v>
      </c>
      <c r="DP5" s="32" t="s">
        <v>
75</v>
      </c>
      <c r="DQ5" s="32" t="s">
        <v>
76</v>
      </c>
      <c r="DR5" s="32" t="s">
        <v>
77</v>
      </c>
      <c r="DS5" s="32" t="s">
        <v>
78</v>
      </c>
      <c r="DT5" s="32" t="s">
        <v>
79</v>
      </c>
      <c r="DU5" s="32" t="s">
        <v>
80</v>
      </c>
      <c r="DV5" s="32" t="s">
        <v>
81</v>
      </c>
      <c r="DW5" s="32" t="s">
        <v>
82</v>
      </c>
      <c r="DX5" s="32" t="s">
        <v>
83</v>
      </c>
      <c r="DY5" s="32" t="s">
        <v>
85</v>
      </c>
      <c r="DZ5" s="32" t="s">
        <v>
74</v>
      </c>
      <c r="EA5" s="32" t="s">
        <v>
75</v>
      </c>
      <c r="EB5" s="32" t="s">
        <v>
76</v>
      </c>
      <c r="EC5" s="32" t="s">
        <v>
77</v>
      </c>
      <c r="ED5" s="32" t="s">
        <v>
78</v>
      </c>
      <c r="EE5" s="32" t="s">
        <v>
79</v>
      </c>
      <c r="EF5" s="32" t="s">
        <v>
80</v>
      </c>
      <c r="EG5" s="32" t="s">
        <v>
81</v>
      </c>
      <c r="EH5" s="32" t="s">
        <v>
82</v>
      </c>
      <c r="EI5" s="32" t="s">
        <v>
83</v>
      </c>
      <c r="EJ5" s="32" t="s">
        <v>
85</v>
      </c>
    </row>
    <row r="6" spans="1:140" s="36" customFormat="1">
      <c r="A6" s="28" t="s">
        <v>
86</v>
      </c>
      <c r="B6" s="33"/>
      <c r="C6" s="33"/>
      <c r="D6" s="33"/>
      <c r="E6" s="33"/>
      <c r="F6" s="33"/>
      <c r="G6" s="33"/>
      <c r="H6" s="33"/>
      <c r="I6" s="33"/>
      <c r="J6" s="33"/>
      <c r="K6" s="33"/>
      <c r="L6" s="33"/>
      <c r="M6" s="33"/>
      <c r="N6" s="33"/>
      <c r="O6" s="33"/>
      <c r="P6" s="33"/>
      <c r="Q6" s="34"/>
      <c r="R6" s="33"/>
      <c r="S6" s="33"/>
      <c r="T6" s="35">
        <f t="shared" ref="T6:CE6" si="3">
T7</f>
        <v>
132.71</v>
      </c>
      <c r="U6" s="35">
        <f>
U7</f>
        <v>
128.63</v>
      </c>
      <c r="V6" s="35">
        <f>
V7</f>
        <v>
128.46</v>
      </c>
      <c r="W6" s="35">
        <f>
W7</f>
        <v>
127.19</v>
      </c>
      <c r="X6" s="35">
        <f t="shared" si="3"/>
        <v>
120.17</v>
      </c>
      <c r="Y6" s="35">
        <f t="shared" si="3"/>
        <v>
120.32</v>
      </c>
      <c r="Z6" s="35">
        <f t="shared" si="3"/>
        <v>
119.89</v>
      </c>
      <c r="AA6" s="35">
        <f t="shared" si="3"/>
        <v>
119.93</v>
      </c>
      <c r="AB6" s="35">
        <f t="shared" si="3"/>
        <v>
118.4</v>
      </c>
      <c r="AC6" s="35">
        <f t="shared" si="3"/>
        <v>
113.04</v>
      </c>
      <c r="AD6" s="33" t="str">
        <f>
IF(AD7="-","【-】","【"&amp;SUBSTITUTE(TEXT(AD7,"#,##0.00"),"-","△")&amp;"】")</f>
        <v>
【112.60】</v>
      </c>
      <c r="AE6" s="35">
        <f t="shared" si="3"/>
        <v>
0</v>
      </c>
      <c r="AF6" s="35">
        <f>
AF7</f>
        <v>
0</v>
      </c>
      <c r="AG6" s="35">
        <f>
AG7</f>
        <v>
0</v>
      </c>
      <c r="AH6" s="35">
        <f>
AH7</f>
        <v>
0</v>
      </c>
      <c r="AI6" s="35">
        <f t="shared" si="3"/>
        <v>
0</v>
      </c>
      <c r="AJ6" s="35">
        <f t="shared" si="3"/>
        <v>
17.88</v>
      </c>
      <c r="AK6" s="35">
        <f t="shared" si="3"/>
        <v>
16.670000000000002</v>
      </c>
      <c r="AL6" s="35">
        <f t="shared" si="3"/>
        <v>
9.4700000000000006</v>
      </c>
      <c r="AM6" s="35">
        <f t="shared" si="3"/>
        <v>
11.03</v>
      </c>
      <c r="AN6" s="35">
        <f t="shared" si="3"/>
        <v>
1.88</v>
      </c>
      <c r="AO6" s="33" t="str">
        <f>
IF(AO7="-","【-】","【"&amp;SUBSTITUTE(TEXT(AO7,"#,##0.00"),"-","△")&amp;"】")</f>
        <v>
【29.72】</v>
      </c>
      <c r="AP6" s="35">
        <f t="shared" si="3"/>
        <v>
194.32</v>
      </c>
      <c r="AQ6" s="35">
        <f>
AQ7</f>
        <v>
190.77</v>
      </c>
      <c r="AR6" s="35">
        <f>
AR7</f>
        <v>
209.05</v>
      </c>
      <c r="AS6" s="35">
        <f>
AS7</f>
        <v>
217.44</v>
      </c>
      <c r="AT6" s="35">
        <f t="shared" si="3"/>
        <v>
236.42</v>
      </c>
      <c r="AU6" s="35">
        <f t="shared" si="3"/>
        <v>
394.58</v>
      </c>
      <c r="AV6" s="35">
        <f t="shared" si="3"/>
        <v>
368.36</v>
      </c>
      <c r="AW6" s="35">
        <f t="shared" si="3"/>
        <v>
380.84</v>
      </c>
      <c r="AX6" s="35">
        <f t="shared" si="3"/>
        <v>
424.64</v>
      </c>
      <c r="AY6" s="35">
        <f t="shared" si="3"/>
        <v>
427.23</v>
      </c>
      <c r="AZ6" s="33" t="str">
        <f>
IF(AZ7="-","【-】","【"&amp;SUBSTITUTE(TEXT(AZ7,"#,##0.00"),"-","△")&amp;"】")</f>
        <v>
【473.00】</v>
      </c>
      <c r="BA6" s="35">
        <f t="shared" si="3"/>
        <v>
237.77</v>
      </c>
      <c r="BB6" s="35">
        <f>
BB7</f>
        <v>
219.48</v>
      </c>
      <c r="BC6" s="35">
        <f>
BC7</f>
        <v>
190.02</v>
      </c>
      <c r="BD6" s="35">
        <f>
BD7</f>
        <v>
168.61</v>
      </c>
      <c r="BE6" s="35">
        <f t="shared" si="3"/>
        <v>
154.06</v>
      </c>
      <c r="BF6" s="35">
        <f t="shared" si="3"/>
        <v>
235.79</v>
      </c>
      <c r="BG6" s="35">
        <f t="shared" si="3"/>
        <v>
227.51</v>
      </c>
      <c r="BH6" s="35">
        <f t="shared" si="3"/>
        <v>
225.72</v>
      </c>
      <c r="BI6" s="35">
        <f t="shared" si="3"/>
        <v>
217.8</v>
      </c>
      <c r="BJ6" s="35">
        <f t="shared" si="3"/>
        <v>
216.05</v>
      </c>
      <c r="BK6" s="33" t="str">
        <f>
IF(BK7="-","【-】","【"&amp;SUBSTITUTE(TEXT(BK7,"#,##0.00"),"-","△")&amp;"】")</f>
        <v>
【233.74】</v>
      </c>
      <c r="BL6" s="35">
        <f t="shared" si="3"/>
        <v>
137.22999999999999</v>
      </c>
      <c r="BM6" s="35">
        <f>
BM7</f>
        <v>
131.94999999999999</v>
      </c>
      <c r="BN6" s="35">
        <f>
BN7</f>
        <v>
131.72</v>
      </c>
      <c r="BO6" s="35">
        <f>
BO7</f>
        <v>
130.15</v>
      </c>
      <c r="BP6" s="35">
        <f t="shared" si="3"/>
        <v>
121.98</v>
      </c>
      <c r="BQ6" s="35">
        <f t="shared" si="3"/>
        <v>
117.72</v>
      </c>
      <c r="BR6" s="35">
        <f t="shared" si="3"/>
        <v>
117.69</v>
      </c>
      <c r="BS6" s="35">
        <f t="shared" si="3"/>
        <v>
116.75</v>
      </c>
      <c r="BT6" s="35">
        <f t="shared" si="3"/>
        <v>
115.48</v>
      </c>
      <c r="BU6" s="35">
        <f t="shared" si="3"/>
        <v>
109.91</v>
      </c>
      <c r="BV6" s="33" t="str">
        <f>
IF(BV7="-","【-】","【"&amp;SUBSTITUTE(TEXT(BV7,"#,##0.00"),"-","△")&amp;"】")</f>
        <v>
【106.87】</v>
      </c>
      <c r="BW6" s="35">
        <f t="shared" si="3"/>
        <v>
25.1</v>
      </c>
      <c r="BX6" s="35">
        <f>
BX7</f>
        <v>
25.86</v>
      </c>
      <c r="BY6" s="35">
        <f>
BY7</f>
        <v>
25.97</v>
      </c>
      <c r="BZ6" s="35">
        <f>
BZ7</f>
        <v>
26.23</v>
      </c>
      <c r="CA6" s="35">
        <f t="shared" si="3"/>
        <v>
28</v>
      </c>
      <c r="CB6" s="35">
        <f t="shared" si="3"/>
        <v>
17.03</v>
      </c>
      <c r="CC6" s="35">
        <f t="shared" si="3"/>
        <v>
17.07</v>
      </c>
      <c r="CD6" s="35">
        <f t="shared" si="3"/>
        <v>
17.22</v>
      </c>
      <c r="CE6" s="35">
        <f t="shared" si="3"/>
        <v>
17.440000000000001</v>
      </c>
      <c r="CF6" s="35">
        <f t="shared" ref="CF6" si="4">
CF7</f>
        <v>
18.62</v>
      </c>
      <c r="CG6" s="33" t="str">
        <f>
IF(CG7="-","【-】","【"&amp;SUBSTITUTE(TEXT(CG7,"#,##0.00"),"-","△")&amp;"】")</f>
        <v>
【20.26】</v>
      </c>
      <c r="CH6" s="35">
        <f t="shared" ref="CH6:CQ6" si="5">
CH7</f>
        <v>
56.53</v>
      </c>
      <c r="CI6" s="35">
        <f>
CI7</f>
        <v>
56.48</v>
      </c>
      <c r="CJ6" s="35">
        <f>
CJ7</f>
        <v>
53.67</v>
      </c>
      <c r="CK6" s="35">
        <f>
CK7</f>
        <v>
55.58</v>
      </c>
      <c r="CL6" s="35">
        <f t="shared" si="5"/>
        <v>
54.81</v>
      </c>
      <c r="CM6" s="35">
        <f t="shared" si="5"/>
        <v>
58.56</v>
      </c>
      <c r="CN6" s="35">
        <f t="shared" si="5"/>
        <v>
57.96</v>
      </c>
      <c r="CO6" s="35">
        <f t="shared" si="5"/>
        <v>
56</v>
      </c>
      <c r="CP6" s="35">
        <f t="shared" si="5"/>
        <v>
56.81</v>
      </c>
      <c r="CQ6" s="35">
        <f t="shared" si="5"/>
        <v>
55.65</v>
      </c>
      <c r="CR6" s="33" t="str">
        <f>
IF(CR7="-","【-】","【"&amp;SUBSTITUTE(TEXT(CR7,"#,##0.00"),"-","△")&amp;"】")</f>
        <v>
【53.19】</v>
      </c>
      <c r="CS6" s="35">
        <f t="shared" ref="CS6:DB6" si="6">
CS7</f>
        <v>
89.72</v>
      </c>
      <c r="CT6" s="35">
        <f>
CT7</f>
        <v>
89.78</v>
      </c>
      <c r="CU6" s="35">
        <f>
CU7</f>
        <v>
89.98</v>
      </c>
      <c r="CV6" s="35">
        <f>
CV7</f>
        <v>
89.79</v>
      </c>
      <c r="CW6" s="35">
        <f t="shared" si="6"/>
        <v>
89.81</v>
      </c>
      <c r="CX6" s="35">
        <f t="shared" si="6"/>
        <v>
80.5</v>
      </c>
      <c r="CY6" s="35">
        <f t="shared" si="6"/>
        <v>
80.540000000000006</v>
      </c>
      <c r="CZ6" s="35">
        <f t="shared" si="6"/>
        <v>
80.08</v>
      </c>
      <c r="DA6" s="35">
        <f t="shared" si="6"/>
        <v>
79.69</v>
      </c>
      <c r="DB6" s="35">
        <f t="shared" si="6"/>
        <v>
78.66</v>
      </c>
      <c r="DC6" s="33" t="str">
        <f>
IF(DC7="-","【-】","【"&amp;SUBSTITUTE(TEXT(DC7,"#,##0.00"),"-","△")&amp;"】")</f>
        <v>
【75.85】</v>
      </c>
      <c r="DD6" s="35">
        <f t="shared" ref="DD6:DM6" si="7">
DD7</f>
        <v>
57.28</v>
      </c>
      <c r="DE6" s="35">
        <f>
DE7</f>
        <v>
57.52</v>
      </c>
      <c r="DF6" s="35">
        <f>
DF7</f>
        <v>
57.93</v>
      </c>
      <c r="DG6" s="35">
        <f>
DG7</f>
        <v>
59.67</v>
      </c>
      <c r="DH6" s="35">
        <f t="shared" si="7"/>
        <v>
61.43</v>
      </c>
      <c r="DI6" s="35">
        <f t="shared" si="7"/>
        <v>
59.48</v>
      </c>
      <c r="DJ6" s="35">
        <f t="shared" si="7"/>
        <v>
60.09</v>
      </c>
      <c r="DK6" s="35">
        <f t="shared" si="7"/>
        <v>
60.35</v>
      </c>
      <c r="DL6" s="35">
        <f t="shared" si="7"/>
        <v>
61.07</v>
      </c>
      <c r="DM6" s="35">
        <f t="shared" si="7"/>
        <v>
61.99</v>
      </c>
      <c r="DN6" s="33" t="str">
        <f>
IF(DN7="-","【-】","【"&amp;SUBSTITUTE(TEXT(DN7,"#,##0.00"),"-","△")&amp;"】")</f>
        <v>
【61.17】</v>
      </c>
      <c r="DO6" s="35">
        <f t="shared" ref="DO6:DX6" si="8">
DO7</f>
        <v>
17.25</v>
      </c>
      <c r="DP6" s="35">
        <f>
DP7</f>
        <v>
17.27</v>
      </c>
      <c r="DQ6" s="35">
        <f>
DQ7</f>
        <v>
17.03</v>
      </c>
      <c r="DR6" s="35">
        <f>
DR7</f>
        <v>
17.13</v>
      </c>
      <c r="DS6" s="35">
        <f t="shared" si="8"/>
        <v>
17.11</v>
      </c>
      <c r="DT6" s="35">
        <f t="shared" si="8"/>
        <v>
48.09</v>
      </c>
      <c r="DU6" s="35">
        <f t="shared" si="8"/>
        <v>
50.93</v>
      </c>
      <c r="DV6" s="35">
        <f t="shared" si="8"/>
        <v>
52.07</v>
      </c>
      <c r="DW6" s="35">
        <f t="shared" si="8"/>
        <v>
50.36</v>
      </c>
      <c r="DX6" s="35">
        <f t="shared" si="8"/>
        <v>
51.48</v>
      </c>
      <c r="DY6" s="33" t="str">
        <f>
IF(DY7="-","【-】","【"&amp;SUBSTITUTE(TEXT(DY7,"#,##0.00"),"-","△")&amp;"】")</f>
        <v>
【49.58】</v>
      </c>
      <c r="DZ6" s="35">
        <f t="shared" ref="DZ6:EI6" si="9">
DZ7</f>
        <v>
0</v>
      </c>
      <c r="EA6" s="35">
        <f>
EA7</f>
        <v>
0</v>
      </c>
      <c r="EB6" s="35">
        <f>
EB7</f>
        <v>
0.04</v>
      </c>
      <c r="EC6" s="35">
        <f>
EC7</f>
        <v>
0</v>
      </c>
      <c r="ED6" s="35">
        <f t="shared" si="9"/>
        <v>
0</v>
      </c>
      <c r="EE6" s="35">
        <f t="shared" si="9"/>
        <v>
0.13</v>
      </c>
      <c r="EF6" s="35">
        <f t="shared" si="9"/>
        <v>
0.22</v>
      </c>
      <c r="EG6" s="35">
        <f t="shared" si="9"/>
        <v>
0.5</v>
      </c>
      <c r="EH6" s="35">
        <f t="shared" si="9"/>
        <v>
0.2</v>
      </c>
      <c r="EI6" s="35">
        <f t="shared" si="9"/>
        <v>
0.24</v>
      </c>
      <c r="EJ6" s="33" t="str">
        <f>
IF(EJ7="-","【-】","【"&amp;SUBSTITUTE(TEXT(EJ7,"#,##0.00"),"-","△")&amp;"】")</f>
        <v>
【0.21】</v>
      </c>
    </row>
    <row r="7" spans="1:140" s="36" customFormat="1">
      <c r="A7"/>
      <c r="B7" s="37" t="s">
        <v>
87</v>
      </c>
      <c r="C7" s="37" t="s">
        <v>
88</v>
      </c>
      <c r="D7" s="37" t="s">
        <v>
89</v>
      </c>
      <c r="E7" s="37" t="s">
        <v>
90</v>
      </c>
      <c r="F7" s="37" t="s">
        <v>
91</v>
      </c>
      <c r="G7" s="37" t="s">
        <v>
92</v>
      </c>
      <c r="H7" s="37" t="s">
        <v>
93</v>
      </c>
      <c r="I7" s="37" t="s">
        <v>
94</v>
      </c>
      <c r="J7" s="37" t="s">
        <v>
95</v>
      </c>
      <c r="K7" s="38">
        <v>
1132680</v>
      </c>
      <c r="L7" s="37" t="s">
        <v>
96</v>
      </c>
      <c r="M7" s="38">
        <v>
5</v>
      </c>
      <c r="N7" s="38">
        <v>
620802</v>
      </c>
      <c r="O7" s="39" t="s">
        <v>
97</v>
      </c>
      <c r="P7" s="39">
        <v>
80.2</v>
      </c>
      <c r="Q7" s="38">
        <v>
240</v>
      </c>
      <c r="R7" s="38">
        <v>
1017301</v>
      </c>
      <c r="S7" s="37" t="s">
        <v>
98</v>
      </c>
      <c r="T7" s="40">
        <v>
132.71</v>
      </c>
      <c r="U7" s="40">
        <v>
128.63</v>
      </c>
      <c r="V7" s="40">
        <v>
128.46</v>
      </c>
      <c r="W7" s="40">
        <v>
127.19</v>
      </c>
      <c r="X7" s="40">
        <v>
120.17</v>
      </c>
      <c r="Y7" s="40">
        <v>
120.32</v>
      </c>
      <c r="Z7" s="40">
        <v>
119.89</v>
      </c>
      <c r="AA7" s="40">
        <v>
119.93</v>
      </c>
      <c r="AB7" s="40">
        <v>
118.4</v>
      </c>
      <c r="AC7" s="41">
        <v>
113.04</v>
      </c>
      <c r="AD7" s="40">
        <v>
112.6</v>
      </c>
      <c r="AE7" s="40">
        <v>
0</v>
      </c>
      <c r="AF7" s="40">
        <v>
0</v>
      </c>
      <c r="AG7" s="40">
        <v>
0</v>
      </c>
      <c r="AH7" s="40">
        <v>
0</v>
      </c>
      <c r="AI7" s="40">
        <v>
0</v>
      </c>
      <c r="AJ7" s="40">
        <v>
17.88</v>
      </c>
      <c r="AK7" s="40">
        <v>
16.670000000000002</v>
      </c>
      <c r="AL7" s="40">
        <v>
9.4700000000000006</v>
      </c>
      <c r="AM7" s="40">
        <v>
11.03</v>
      </c>
      <c r="AN7" s="40">
        <v>
1.88</v>
      </c>
      <c r="AO7" s="40">
        <v>
29.72</v>
      </c>
      <c r="AP7" s="40">
        <v>
194.32</v>
      </c>
      <c r="AQ7" s="40">
        <v>
190.77</v>
      </c>
      <c r="AR7" s="40">
        <v>
209.05</v>
      </c>
      <c r="AS7" s="40">
        <v>
217.44</v>
      </c>
      <c r="AT7" s="40">
        <v>
236.42</v>
      </c>
      <c r="AU7" s="40">
        <v>
394.58</v>
      </c>
      <c r="AV7" s="40">
        <v>
368.36</v>
      </c>
      <c r="AW7" s="40">
        <v>
380.84</v>
      </c>
      <c r="AX7" s="40">
        <v>
424.64</v>
      </c>
      <c r="AY7" s="40">
        <v>
427.23</v>
      </c>
      <c r="AZ7" s="40">
        <v>
473</v>
      </c>
      <c r="BA7" s="40">
        <v>
237.77</v>
      </c>
      <c r="BB7" s="40">
        <v>
219.48</v>
      </c>
      <c r="BC7" s="40">
        <v>
190.02</v>
      </c>
      <c r="BD7" s="40">
        <v>
168.61</v>
      </c>
      <c r="BE7" s="40">
        <v>
154.06</v>
      </c>
      <c r="BF7" s="40">
        <v>
235.79</v>
      </c>
      <c r="BG7" s="40">
        <v>
227.51</v>
      </c>
      <c r="BH7" s="40">
        <v>
225.72</v>
      </c>
      <c r="BI7" s="40">
        <v>
217.8</v>
      </c>
      <c r="BJ7" s="40">
        <v>
216.05</v>
      </c>
      <c r="BK7" s="40">
        <v>
233.74</v>
      </c>
      <c r="BL7" s="40">
        <v>
137.22999999999999</v>
      </c>
      <c r="BM7" s="40">
        <v>
131.94999999999999</v>
      </c>
      <c r="BN7" s="40">
        <v>
131.72</v>
      </c>
      <c r="BO7" s="40">
        <v>
130.15</v>
      </c>
      <c r="BP7" s="40">
        <v>
121.98</v>
      </c>
      <c r="BQ7" s="40">
        <v>
117.72</v>
      </c>
      <c r="BR7" s="40">
        <v>
117.69</v>
      </c>
      <c r="BS7" s="40">
        <v>
116.75</v>
      </c>
      <c r="BT7" s="40">
        <v>
115.48</v>
      </c>
      <c r="BU7" s="40">
        <v>
109.91</v>
      </c>
      <c r="BV7" s="40">
        <v>
106.87</v>
      </c>
      <c r="BW7" s="40">
        <v>
25.1</v>
      </c>
      <c r="BX7" s="40">
        <v>
25.86</v>
      </c>
      <c r="BY7" s="40">
        <v>
25.97</v>
      </c>
      <c r="BZ7" s="40">
        <v>
26.23</v>
      </c>
      <c r="CA7" s="40">
        <v>
28</v>
      </c>
      <c r="CB7" s="40">
        <v>
17.03</v>
      </c>
      <c r="CC7" s="40">
        <v>
17.07</v>
      </c>
      <c r="CD7" s="40">
        <v>
17.22</v>
      </c>
      <c r="CE7" s="40">
        <v>
17.440000000000001</v>
      </c>
      <c r="CF7" s="40">
        <v>
18.62</v>
      </c>
      <c r="CG7" s="40">
        <v>
20.260000000000002</v>
      </c>
      <c r="CH7" s="40">
        <v>
56.53</v>
      </c>
      <c r="CI7" s="40">
        <v>
56.48</v>
      </c>
      <c r="CJ7" s="40">
        <v>
53.67</v>
      </c>
      <c r="CK7" s="40">
        <v>
55.58</v>
      </c>
      <c r="CL7" s="40">
        <v>
54.81</v>
      </c>
      <c r="CM7" s="40">
        <v>
58.56</v>
      </c>
      <c r="CN7" s="40">
        <v>
57.96</v>
      </c>
      <c r="CO7" s="40">
        <v>
56</v>
      </c>
      <c r="CP7" s="40">
        <v>
56.81</v>
      </c>
      <c r="CQ7" s="40">
        <v>
55.65</v>
      </c>
      <c r="CR7" s="40">
        <v>
53.19</v>
      </c>
      <c r="CS7" s="40">
        <v>
89.72</v>
      </c>
      <c r="CT7" s="40">
        <v>
89.78</v>
      </c>
      <c r="CU7" s="40">
        <v>
89.98</v>
      </c>
      <c r="CV7" s="40">
        <v>
89.79</v>
      </c>
      <c r="CW7" s="40">
        <v>
89.81</v>
      </c>
      <c r="CX7" s="40">
        <v>
80.5</v>
      </c>
      <c r="CY7" s="40">
        <v>
80.540000000000006</v>
      </c>
      <c r="CZ7" s="40">
        <v>
80.08</v>
      </c>
      <c r="DA7" s="40">
        <v>
79.69</v>
      </c>
      <c r="DB7" s="40">
        <v>
78.66</v>
      </c>
      <c r="DC7" s="40">
        <v>
75.849999999999994</v>
      </c>
      <c r="DD7" s="40">
        <v>
57.28</v>
      </c>
      <c r="DE7" s="40">
        <v>
57.52</v>
      </c>
      <c r="DF7" s="40">
        <v>
57.93</v>
      </c>
      <c r="DG7" s="40">
        <v>
59.67</v>
      </c>
      <c r="DH7" s="40">
        <v>
61.43</v>
      </c>
      <c r="DI7" s="40">
        <v>
59.48</v>
      </c>
      <c r="DJ7" s="40">
        <v>
60.09</v>
      </c>
      <c r="DK7" s="40">
        <v>
60.35</v>
      </c>
      <c r="DL7" s="40">
        <v>
61.07</v>
      </c>
      <c r="DM7" s="40">
        <v>
61.99</v>
      </c>
      <c r="DN7" s="40">
        <v>
61.17</v>
      </c>
      <c r="DO7" s="40">
        <v>
17.25</v>
      </c>
      <c r="DP7" s="40">
        <v>
17.27</v>
      </c>
      <c r="DQ7" s="40">
        <v>
17.03</v>
      </c>
      <c r="DR7" s="40">
        <v>
17.13</v>
      </c>
      <c r="DS7" s="40">
        <v>
17.11</v>
      </c>
      <c r="DT7" s="40">
        <v>
48.09</v>
      </c>
      <c r="DU7" s="40">
        <v>
50.93</v>
      </c>
      <c r="DV7" s="40">
        <v>
52.07</v>
      </c>
      <c r="DW7" s="40">
        <v>
50.36</v>
      </c>
      <c r="DX7" s="40">
        <v>
51.48</v>
      </c>
      <c r="DY7" s="40">
        <v>
49.58</v>
      </c>
      <c r="DZ7" s="40">
        <v>
0</v>
      </c>
      <c r="EA7" s="40">
        <v>
0</v>
      </c>
      <c r="EB7" s="40">
        <v>
0.04</v>
      </c>
      <c r="EC7" s="40">
        <v>
0</v>
      </c>
      <c r="ED7" s="40">
        <v>
0</v>
      </c>
      <c r="EE7" s="40">
        <v>
0.13</v>
      </c>
      <c r="EF7" s="40">
        <v>
0.22</v>
      </c>
      <c r="EG7" s="40">
        <v>
0.5</v>
      </c>
      <c r="EH7" s="40">
        <v>
0.2</v>
      </c>
      <c r="EI7" s="40">
        <v>
0.24</v>
      </c>
      <c r="EJ7" s="40">
        <v>
0.21</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
99</v>
      </c>
      <c r="C9" s="43" t="s">
        <v>
100</v>
      </c>
      <c r="D9" s="43" t="s">
        <v>
101</v>
      </c>
      <c r="E9" s="43" t="s">
        <v>
102</v>
      </c>
      <c r="F9" s="43" t="s">
        <v>
103</v>
      </c>
      <c r="T9" s="42" t="str">
        <f>
T4</f>
        <v>
①経常収支比率(％)</v>
      </c>
      <c r="U9" s="42"/>
      <c r="V9" s="42"/>
      <c r="W9" s="42"/>
      <c r="X9" s="42"/>
      <c r="Y9" s="42"/>
      <c r="Z9" s="42"/>
      <c r="AA9" s="42"/>
      <c r="AB9" s="42"/>
      <c r="AC9" s="42"/>
      <c r="AE9" s="42" t="str">
        <f>
AE4</f>
        <v>
②累積欠損金比率(％)</v>
      </c>
      <c r="AF9" s="42"/>
      <c r="AG9" s="42"/>
      <c r="AH9" s="42"/>
      <c r="AI9" s="42"/>
      <c r="AJ9" s="42"/>
      <c r="AK9" s="42"/>
      <c r="AL9" s="42"/>
      <c r="AM9" s="42"/>
      <c r="AN9" s="42"/>
      <c r="AP9" s="42" t="str">
        <f>
AP4</f>
        <v>
③流動比率(％)</v>
      </c>
      <c r="AQ9" s="42"/>
      <c r="AR9" s="42"/>
      <c r="AS9" s="42"/>
      <c r="AT9" s="42"/>
      <c r="AU9" s="42"/>
      <c r="AV9" s="42"/>
      <c r="AW9" s="42"/>
      <c r="AX9" s="42"/>
      <c r="AY9" s="42"/>
      <c r="BA9" s="42" t="str">
        <f>
BA4</f>
        <v>
④企業債残高対給水収益比率(％)</v>
      </c>
      <c r="BB9" s="42"/>
      <c r="BC9" s="42"/>
      <c r="BD9" s="42"/>
      <c r="BE9" s="42"/>
      <c r="BF9" s="42"/>
      <c r="BG9" s="42"/>
      <c r="BH9" s="42"/>
      <c r="BI9" s="42"/>
      <c r="BJ9" s="42"/>
      <c r="BL9" s="42" t="str">
        <f>
BL4</f>
        <v>
⑤料金回収率(％)</v>
      </c>
      <c r="BM9" s="42"/>
      <c r="BN9" s="42"/>
      <c r="BO9" s="42"/>
      <c r="BP9" s="42"/>
      <c r="BQ9" s="42"/>
      <c r="BR9" s="42"/>
      <c r="BS9" s="42"/>
      <c r="BT9" s="42"/>
      <c r="BU9" s="42"/>
      <c r="BW9" s="42" t="str">
        <f>
BW4</f>
        <v>
⑥給水原価(円)</v>
      </c>
      <c r="BX9" s="42"/>
      <c r="BY9" s="42"/>
      <c r="BZ9" s="42"/>
      <c r="CA9" s="42"/>
      <c r="CB9" s="42"/>
      <c r="CC9" s="42"/>
      <c r="CD9" s="42"/>
      <c r="CE9" s="42"/>
      <c r="CF9" s="42"/>
      <c r="CH9" s="42" t="str">
        <f>
CH4</f>
        <v>
⑦施設利用率(％)</v>
      </c>
      <c r="CI9" s="42"/>
      <c r="CJ9" s="42"/>
      <c r="CK9" s="42"/>
      <c r="CL9" s="42"/>
      <c r="CM9" s="42"/>
      <c r="CN9" s="42"/>
      <c r="CO9" s="42"/>
      <c r="CP9" s="42"/>
      <c r="CQ9" s="42"/>
      <c r="CS9" s="42" t="str">
        <f>
CS4</f>
        <v>
⑧契約率(％)</v>
      </c>
      <c r="CT9" s="42"/>
      <c r="CU9" s="42"/>
      <c r="CV9" s="42"/>
      <c r="CW9" s="42"/>
      <c r="CX9" s="42"/>
      <c r="CY9" s="42"/>
      <c r="CZ9" s="42"/>
      <c r="DA9" s="42"/>
      <c r="DB9" s="42"/>
      <c r="DD9" s="42" t="str">
        <f>
DD4</f>
        <v>
①有形固定資産減価償却率(％)</v>
      </c>
      <c r="DE9" s="42"/>
      <c r="DF9" s="42"/>
      <c r="DG9" s="42"/>
      <c r="DH9" s="42"/>
      <c r="DI9" s="42"/>
      <c r="DJ9" s="42"/>
      <c r="DK9" s="42"/>
      <c r="DL9" s="42"/>
      <c r="DM9" s="42"/>
      <c r="DO9" s="42" t="str">
        <f>
DO4</f>
        <v>
②管路経年化率(％)</v>
      </c>
      <c r="DP9" s="42"/>
      <c r="DQ9" s="42"/>
      <c r="DR9" s="42"/>
      <c r="DS9" s="42"/>
      <c r="DT9" s="42"/>
      <c r="DU9" s="42"/>
      <c r="DV9" s="42"/>
      <c r="DW9" s="42"/>
      <c r="DX9" s="42"/>
      <c r="DZ9" s="42" t="str">
        <f>
DZ4</f>
        <v>
③管路更新率(％)</v>
      </c>
      <c r="EA9" s="42"/>
      <c r="EB9" s="42"/>
      <c r="EC9" s="42"/>
      <c r="ED9" s="42"/>
      <c r="EE9" s="42"/>
      <c r="EF9" s="42"/>
      <c r="EG9" s="42"/>
      <c r="EH9" s="42"/>
      <c r="EI9" s="42"/>
    </row>
    <row r="10" spans="1:140">
      <c r="A10" s="43" t="s">
        <v>
40</v>
      </c>
      <c r="B10" s="44" t="str">
        <f>
IF(VALUE($B$7)=0,"",IF(VALUE($B$7)&gt;2022,"R"&amp;TEXT(VALUE($B$7)-2022,"00"),"H"&amp;VALUE($B$7)-1992))</f>
        <v>
H30</v>
      </c>
      <c r="C10" s="44" t="str">
        <f>
IF(VALUE($B$7)=0,"",IF(VALUE($B$7)&gt;2021,"R"&amp;TEXT(VALUE($B$7)-2021,"00"),"H"&amp;VALUE($B$7)-1991))</f>
        <v>
R01</v>
      </c>
      <c r="D10" s="44" t="str">
        <f>
IF(VALUE($B$7)=0,"",IF(VALUE($B$7)&gt;2020,"R"&amp;TEXT(VALUE($B$7)-2020,"00"),"H"&amp;VALUE($B$7)-1990))</f>
        <v>
R02</v>
      </c>
      <c r="E10" s="44" t="str">
        <f>
IF(VALUE($B$7)=0,"",IF(VALUE($B$7)&gt;2019,"R"&amp;TEXT(VALUE($B$7)-2019,"00"),"H"&amp;VALUE($B$7)-1989))</f>
        <v>
R03</v>
      </c>
      <c r="F10" s="44" t="str">
        <f>
IF(VALUE($B$7)=0,"",IF(VALUE($B$7)&gt;2018,"R"&amp;TEXT(VALUE($B$7)-2018,"00"),"H"&amp;VALUE($B$7)-1988))</f>
        <v>
R04</v>
      </c>
      <c r="T10" s="45"/>
      <c r="U10" s="46" t="str">
        <f>
$B$10</f>
        <v>
H30</v>
      </c>
      <c r="V10" s="46" t="str">
        <f>
$C$10</f>
        <v>
R01</v>
      </c>
      <c r="W10" s="46" t="str">
        <f>
$D$10</f>
        <v>
R02</v>
      </c>
      <c r="X10" s="46" t="str">
        <f>
$E$10</f>
        <v>
R03</v>
      </c>
      <c r="Y10" s="46" t="str">
        <f>
$F$10</f>
        <v>
R04</v>
      </c>
      <c r="AE10" s="45"/>
      <c r="AF10" s="46" t="str">
        <f>
$B$10</f>
        <v>
H30</v>
      </c>
      <c r="AG10" s="46" t="str">
        <f>
$C$10</f>
        <v>
R01</v>
      </c>
      <c r="AH10" s="46" t="str">
        <f>
$D$10</f>
        <v>
R02</v>
      </c>
      <c r="AI10" s="46" t="str">
        <f>
$E$10</f>
        <v>
R03</v>
      </c>
      <c r="AJ10" s="46" t="str">
        <f>
$F$10</f>
        <v>
R04</v>
      </c>
      <c r="AP10" s="45"/>
      <c r="AQ10" s="46" t="str">
        <f>
$B$10</f>
        <v>
H30</v>
      </c>
      <c r="AR10" s="46" t="str">
        <f>
$C$10</f>
        <v>
R01</v>
      </c>
      <c r="AS10" s="46" t="str">
        <f>
$D$10</f>
        <v>
R02</v>
      </c>
      <c r="AT10" s="46" t="str">
        <f>
$E$10</f>
        <v>
R03</v>
      </c>
      <c r="AU10" s="46" t="str">
        <f>
$F$10</f>
        <v>
R04</v>
      </c>
      <c r="BA10" s="45"/>
      <c r="BB10" s="46" t="str">
        <f>
$B$10</f>
        <v>
H30</v>
      </c>
      <c r="BC10" s="46" t="str">
        <f>
$C$10</f>
        <v>
R01</v>
      </c>
      <c r="BD10" s="46" t="str">
        <f>
$D$10</f>
        <v>
R02</v>
      </c>
      <c r="BE10" s="46" t="str">
        <f>
$E$10</f>
        <v>
R03</v>
      </c>
      <c r="BF10" s="46" t="str">
        <f>
$F$10</f>
        <v>
R04</v>
      </c>
      <c r="BL10" s="45"/>
      <c r="BM10" s="46" t="str">
        <f>
$B$10</f>
        <v>
H30</v>
      </c>
      <c r="BN10" s="46" t="str">
        <f>
$C$10</f>
        <v>
R01</v>
      </c>
      <c r="BO10" s="46" t="str">
        <f>
$D$10</f>
        <v>
R02</v>
      </c>
      <c r="BP10" s="46" t="str">
        <f>
$E$10</f>
        <v>
R03</v>
      </c>
      <c r="BQ10" s="46" t="str">
        <f>
$F$10</f>
        <v>
R04</v>
      </c>
      <c r="BW10" s="45"/>
      <c r="BX10" s="46" t="str">
        <f>
$B$10</f>
        <v>
H30</v>
      </c>
      <c r="BY10" s="46" t="str">
        <f>
$C$10</f>
        <v>
R01</v>
      </c>
      <c r="BZ10" s="46" t="str">
        <f>
$D$10</f>
        <v>
R02</v>
      </c>
      <c r="CA10" s="46" t="str">
        <f>
$E$10</f>
        <v>
R03</v>
      </c>
      <c r="CB10" s="46" t="str">
        <f>
$F$10</f>
        <v>
R04</v>
      </c>
      <c r="CH10" s="45"/>
      <c r="CI10" s="46" t="str">
        <f>
$B$10</f>
        <v>
H30</v>
      </c>
      <c r="CJ10" s="46" t="str">
        <f>
$C$10</f>
        <v>
R01</v>
      </c>
      <c r="CK10" s="46" t="str">
        <f>
$D$10</f>
        <v>
R02</v>
      </c>
      <c r="CL10" s="46" t="str">
        <f>
$E$10</f>
        <v>
R03</v>
      </c>
      <c r="CM10" s="46" t="str">
        <f>
$F$10</f>
        <v>
R04</v>
      </c>
      <c r="CS10" s="45"/>
      <c r="CT10" s="46" t="str">
        <f>
$B$10</f>
        <v>
H30</v>
      </c>
      <c r="CU10" s="46" t="str">
        <f>
$C$10</f>
        <v>
R01</v>
      </c>
      <c r="CV10" s="46" t="str">
        <f>
$D$10</f>
        <v>
R02</v>
      </c>
      <c r="CW10" s="46" t="str">
        <f>
$E$10</f>
        <v>
R03</v>
      </c>
      <c r="CX10" s="46" t="str">
        <f>
$F$10</f>
        <v>
R04</v>
      </c>
      <c r="DD10" s="45"/>
      <c r="DE10" s="46" t="str">
        <f>
$B$10</f>
        <v>
H30</v>
      </c>
      <c r="DF10" s="46" t="str">
        <f>
$C$10</f>
        <v>
R01</v>
      </c>
      <c r="DG10" s="46" t="str">
        <f>
$D$10</f>
        <v>
R02</v>
      </c>
      <c r="DH10" s="46" t="str">
        <f>
$E$10</f>
        <v>
R03</v>
      </c>
      <c r="DI10" s="46" t="str">
        <f>
$F$10</f>
        <v>
R04</v>
      </c>
      <c r="DO10" s="45"/>
      <c r="DP10" s="46" t="str">
        <f>
$B$10</f>
        <v>
H30</v>
      </c>
      <c r="DQ10" s="46" t="str">
        <f>
$C$10</f>
        <v>
R01</v>
      </c>
      <c r="DR10" s="46" t="str">
        <f>
$D$10</f>
        <v>
R02</v>
      </c>
      <c r="DS10" s="46" t="str">
        <f>
$E$10</f>
        <v>
R03</v>
      </c>
      <c r="DT10" s="46" t="str">
        <f>
$F$10</f>
        <v>
R04</v>
      </c>
      <c r="DZ10" s="45"/>
      <c r="EA10" s="46" t="str">
        <f>
$B$10</f>
        <v>
H30</v>
      </c>
      <c r="EB10" s="46" t="str">
        <f>
$C$10</f>
        <v>
R01</v>
      </c>
      <c r="EC10" s="46" t="str">
        <f>
$D$10</f>
        <v>
R02</v>
      </c>
      <c r="ED10" s="46" t="str">
        <f>
$E$10</f>
        <v>
R03</v>
      </c>
      <c r="EE10" s="46" t="str">
        <f>
$F$10</f>
        <v>
R04</v>
      </c>
    </row>
    <row r="11" spans="1:140">
      <c r="T11" s="47" t="s">
        <v>
23</v>
      </c>
      <c r="U11" s="48">
        <f>
IF(T6="-",NA(),T6)</f>
        <v>
132.71</v>
      </c>
      <c r="V11" s="48">
        <f>
IF(U6="-",NA(),U6)</f>
        <v>
128.63</v>
      </c>
      <c r="W11" s="48">
        <f>
IF(V6="-",NA(),V6)</f>
        <v>
128.46</v>
      </c>
      <c r="X11" s="48">
        <f>
IF(W6="-",NA(),W6)</f>
        <v>
127.19</v>
      </c>
      <c r="Y11" s="48">
        <f>
IF(X6="-",NA(),X6)</f>
        <v>
120.17</v>
      </c>
      <c r="AE11" s="47" t="s">
        <v>
23</v>
      </c>
      <c r="AF11" s="48">
        <f>
IF(AE6="-",NA(),AE6)</f>
        <v>
0</v>
      </c>
      <c r="AG11" s="48">
        <f>
IF(AF6="-",NA(),AF6)</f>
        <v>
0</v>
      </c>
      <c r="AH11" s="48">
        <f>
IF(AG6="-",NA(),AG6)</f>
        <v>
0</v>
      </c>
      <c r="AI11" s="48">
        <f>
IF(AH6="-",NA(),AH6)</f>
        <v>
0</v>
      </c>
      <c r="AJ11" s="48">
        <f>
IF(AI6="-",NA(),AI6)</f>
        <v>
0</v>
      </c>
      <c r="AP11" s="47" t="s">
        <v>
23</v>
      </c>
      <c r="AQ11" s="48">
        <f>
IF(AP6="-",NA(),AP6)</f>
        <v>
194.32</v>
      </c>
      <c r="AR11" s="48">
        <f>
IF(AQ6="-",NA(),AQ6)</f>
        <v>
190.77</v>
      </c>
      <c r="AS11" s="48">
        <f>
IF(AR6="-",NA(),AR6)</f>
        <v>
209.05</v>
      </c>
      <c r="AT11" s="48">
        <f>
IF(AS6="-",NA(),AS6)</f>
        <v>
217.44</v>
      </c>
      <c r="AU11" s="48">
        <f>
IF(AT6="-",NA(),AT6)</f>
        <v>
236.42</v>
      </c>
      <c r="BA11" s="47" t="s">
        <v>
23</v>
      </c>
      <c r="BB11" s="48">
        <f>
IF(BA6="-",NA(),BA6)</f>
        <v>
237.77</v>
      </c>
      <c r="BC11" s="48">
        <f>
IF(BB6="-",NA(),BB6)</f>
        <v>
219.48</v>
      </c>
      <c r="BD11" s="48">
        <f>
IF(BC6="-",NA(),BC6)</f>
        <v>
190.02</v>
      </c>
      <c r="BE11" s="48">
        <f>
IF(BD6="-",NA(),BD6)</f>
        <v>
168.61</v>
      </c>
      <c r="BF11" s="48">
        <f>
IF(BE6="-",NA(),BE6)</f>
        <v>
154.06</v>
      </c>
      <c r="BL11" s="47" t="s">
        <v>
23</v>
      </c>
      <c r="BM11" s="48">
        <f>
IF(BL6="-",NA(),BL6)</f>
        <v>
137.22999999999999</v>
      </c>
      <c r="BN11" s="48">
        <f>
IF(BM6="-",NA(),BM6)</f>
        <v>
131.94999999999999</v>
      </c>
      <c r="BO11" s="48">
        <f>
IF(BN6="-",NA(),BN6)</f>
        <v>
131.72</v>
      </c>
      <c r="BP11" s="48">
        <f>
IF(BO6="-",NA(),BO6)</f>
        <v>
130.15</v>
      </c>
      <c r="BQ11" s="48">
        <f>
IF(BP6="-",NA(),BP6)</f>
        <v>
121.98</v>
      </c>
      <c r="BW11" s="47" t="s">
        <v>
23</v>
      </c>
      <c r="BX11" s="48">
        <f>
IF(BW6="-",NA(),BW6)</f>
        <v>
25.1</v>
      </c>
      <c r="BY11" s="48">
        <f>
IF(BX6="-",NA(),BX6)</f>
        <v>
25.86</v>
      </c>
      <c r="BZ11" s="48">
        <f>
IF(BY6="-",NA(),BY6)</f>
        <v>
25.97</v>
      </c>
      <c r="CA11" s="48">
        <f>
IF(BZ6="-",NA(),BZ6)</f>
        <v>
26.23</v>
      </c>
      <c r="CB11" s="48">
        <f>
IF(CA6="-",NA(),CA6)</f>
        <v>
28</v>
      </c>
      <c r="CH11" s="47" t="s">
        <v>
23</v>
      </c>
      <c r="CI11" s="48">
        <f>
IF(CH6="-",NA(),CH6)</f>
        <v>
56.53</v>
      </c>
      <c r="CJ11" s="48">
        <f>
IF(CI6="-",NA(),CI6)</f>
        <v>
56.48</v>
      </c>
      <c r="CK11" s="48">
        <f>
IF(CJ6="-",NA(),CJ6)</f>
        <v>
53.67</v>
      </c>
      <c r="CL11" s="48">
        <f>
IF(CK6="-",NA(),CK6)</f>
        <v>
55.58</v>
      </c>
      <c r="CM11" s="48">
        <f>
IF(CL6="-",NA(),CL6)</f>
        <v>
54.81</v>
      </c>
      <c r="CS11" s="47" t="s">
        <v>
23</v>
      </c>
      <c r="CT11" s="48">
        <f>
IF(CS6="-",NA(),CS6)</f>
        <v>
89.72</v>
      </c>
      <c r="CU11" s="48">
        <f>
IF(CT6="-",NA(),CT6)</f>
        <v>
89.78</v>
      </c>
      <c r="CV11" s="48">
        <f>
IF(CU6="-",NA(),CU6)</f>
        <v>
89.98</v>
      </c>
      <c r="CW11" s="48">
        <f>
IF(CV6="-",NA(),CV6)</f>
        <v>
89.79</v>
      </c>
      <c r="CX11" s="48">
        <f>
IF(CW6="-",NA(),CW6)</f>
        <v>
89.81</v>
      </c>
      <c r="DD11" s="47" t="s">
        <v>
23</v>
      </c>
      <c r="DE11" s="48">
        <f>
IF(DD6="-",NA(),DD6)</f>
        <v>
57.28</v>
      </c>
      <c r="DF11" s="48">
        <f>
IF(DE6="-",NA(),DE6)</f>
        <v>
57.52</v>
      </c>
      <c r="DG11" s="48">
        <f>
IF(DF6="-",NA(),DF6)</f>
        <v>
57.93</v>
      </c>
      <c r="DH11" s="48">
        <f>
IF(DG6="-",NA(),DG6)</f>
        <v>
59.67</v>
      </c>
      <c r="DI11" s="48">
        <f>
IF(DH6="-",NA(),DH6)</f>
        <v>
61.43</v>
      </c>
      <c r="DO11" s="47" t="s">
        <v>
23</v>
      </c>
      <c r="DP11" s="48">
        <f>
IF(DO6="-",NA(),DO6)</f>
        <v>
17.25</v>
      </c>
      <c r="DQ11" s="48">
        <f>
IF(DP6="-",NA(),DP6)</f>
        <v>
17.27</v>
      </c>
      <c r="DR11" s="48">
        <f>
IF(DQ6="-",NA(),DQ6)</f>
        <v>
17.03</v>
      </c>
      <c r="DS11" s="48">
        <f>
IF(DR6="-",NA(),DR6)</f>
        <v>
17.13</v>
      </c>
      <c r="DT11" s="48">
        <f>
IF(DS6="-",NA(),DS6)</f>
        <v>
17.11</v>
      </c>
      <c r="DZ11" s="47" t="s">
        <v>
23</v>
      </c>
      <c r="EA11" s="48">
        <f>
IF(DZ6="-",NA(),DZ6)</f>
        <v>
0</v>
      </c>
      <c r="EB11" s="48">
        <f>
IF(EA6="-",NA(),EA6)</f>
        <v>
0</v>
      </c>
      <c r="EC11" s="48">
        <f>
IF(EB6="-",NA(),EB6)</f>
        <v>
0.04</v>
      </c>
      <c r="ED11" s="48">
        <f>
IF(EC6="-",NA(),EC6)</f>
        <v>
0</v>
      </c>
      <c r="EE11" s="48">
        <f>
IF(ED6="-",NA(),ED6)</f>
        <v>
0</v>
      </c>
    </row>
    <row r="12" spans="1:140">
      <c r="T12" s="47" t="s">
        <v>
24</v>
      </c>
      <c r="U12" s="48">
        <f>
IF(Y6="-",NA(),Y6)</f>
        <v>
120.32</v>
      </c>
      <c r="V12" s="48">
        <f>
IF(Z6="-",NA(),Z6)</f>
        <v>
119.89</v>
      </c>
      <c r="W12" s="48">
        <f>
IF(AA6="-",NA(),AA6)</f>
        <v>
119.93</v>
      </c>
      <c r="X12" s="48">
        <f>
IF(AB6="-",NA(),AB6)</f>
        <v>
118.4</v>
      </c>
      <c r="Y12" s="48">
        <f>
IF(AC6="-",NA(),AC6)</f>
        <v>
113.04</v>
      </c>
      <c r="AE12" s="47" t="s">
        <v>
24</v>
      </c>
      <c r="AF12" s="48">
        <f>
IF(AJ6="-",NA(),AJ6)</f>
        <v>
17.88</v>
      </c>
      <c r="AG12" s="48">
        <f t="shared" ref="AG12:AJ12" si="10">
IF(AK6="-",NA(),AK6)</f>
        <v>
16.670000000000002</v>
      </c>
      <c r="AH12" s="48">
        <f t="shared" si="10"/>
        <v>
9.4700000000000006</v>
      </c>
      <c r="AI12" s="48">
        <f t="shared" si="10"/>
        <v>
11.03</v>
      </c>
      <c r="AJ12" s="48">
        <f t="shared" si="10"/>
        <v>
1.88</v>
      </c>
      <c r="AP12" s="47" t="s">
        <v>
24</v>
      </c>
      <c r="AQ12" s="48">
        <f>
IF(AU6="-",NA(),AU6)</f>
        <v>
394.58</v>
      </c>
      <c r="AR12" s="48">
        <f t="shared" ref="AR12:AU12" si="11">
IF(AV6="-",NA(),AV6)</f>
        <v>
368.36</v>
      </c>
      <c r="AS12" s="48">
        <f t="shared" si="11"/>
        <v>
380.84</v>
      </c>
      <c r="AT12" s="48">
        <f t="shared" si="11"/>
        <v>
424.64</v>
      </c>
      <c r="AU12" s="48">
        <f t="shared" si="11"/>
        <v>
427.23</v>
      </c>
      <c r="BA12" s="47" t="s">
        <v>
24</v>
      </c>
      <c r="BB12" s="48">
        <f>
IF(BF6="-",NA(),BF6)</f>
        <v>
235.79</v>
      </c>
      <c r="BC12" s="48">
        <f t="shared" ref="BC12:BF12" si="12">
IF(BG6="-",NA(),BG6)</f>
        <v>
227.51</v>
      </c>
      <c r="BD12" s="48">
        <f t="shared" si="12"/>
        <v>
225.72</v>
      </c>
      <c r="BE12" s="48">
        <f t="shared" si="12"/>
        <v>
217.8</v>
      </c>
      <c r="BF12" s="48">
        <f t="shared" si="12"/>
        <v>
216.05</v>
      </c>
      <c r="BL12" s="47" t="s">
        <v>
24</v>
      </c>
      <c r="BM12" s="48">
        <f>
IF(BQ6="-",NA(),BQ6)</f>
        <v>
117.72</v>
      </c>
      <c r="BN12" s="48">
        <f t="shared" ref="BN12:BQ12" si="13">
IF(BR6="-",NA(),BR6)</f>
        <v>
117.69</v>
      </c>
      <c r="BO12" s="48">
        <f t="shared" si="13"/>
        <v>
116.75</v>
      </c>
      <c r="BP12" s="48">
        <f t="shared" si="13"/>
        <v>
115.48</v>
      </c>
      <c r="BQ12" s="48">
        <f t="shared" si="13"/>
        <v>
109.91</v>
      </c>
      <c r="BW12" s="47" t="s">
        <v>
24</v>
      </c>
      <c r="BX12" s="48">
        <f>
IF(CB6="-",NA(),CB6)</f>
        <v>
17.03</v>
      </c>
      <c r="BY12" s="48">
        <f t="shared" ref="BY12:CB12" si="14">
IF(CC6="-",NA(),CC6)</f>
        <v>
17.07</v>
      </c>
      <c r="BZ12" s="48">
        <f t="shared" si="14"/>
        <v>
17.22</v>
      </c>
      <c r="CA12" s="48">
        <f t="shared" si="14"/>
        <v>
17.440000000000001</v>
      </c>
      <c r="CB12" s="48">
        <f t="shared" si="14"/>
        <v>
18.62</v>
      </c>
      <c r="CH12" s="47" t="s">
        <v>
24</v>
      </c>
      <c r="CI12" s="48">
        <f>
IF(CM6="-",NA(),CM6)</f>
        <v>
58.56</v>
      </c>
      <c r="CJ12" s="48">
        <f t="shared" ref="CJ12:CM12" si="15">
IF(CN6="-",NA(),CN6)</f>
        <v>
57.96</v>
      </c>
      <c r="CK12" s="48">
        <f t="shared" si="15"/>
        <v>
56</v>
      </c>
      <c r="CL12" s="48">
        <f t="shared" si="15"/>
        <v>
56.81</v>
      </c>
      <c r="CM12" s="48">
        <f t="shared" si="15"/>
        <v>
55.65</v>
      </c>
      <c r="CS12" s="47" t="s">
        <v>
24</v>
      </c>
      <c r="CT12" s="48">
        <f>
IF(CX6="-",NA(),CX6)</f>
        <v>
80.5</v>
      </c>
      <c r="CU12" s="48">
        <f t="shared" ref="CU12:CX12" si="16">
IF(CY6="-",NA(),CY6)</f>
        <v>
80.540000000000006</v>
      </c>
      <c r="CV12" s="48">
        <f t="shared" si="16"/>
        <v>
80.08</v>
      </c>
      <c r="CW12" s="48">
        <f t="shared" si="16"/>
        <v>
79.69</v>
      </c>
      <c r="CX12" s="48">
        <f t="shared" si="16"/>
        <v>
78.66</v>
      </c>
      <c r="DD12" s="47" t="s">
        <v>
24</v>
      </c>
      <c r="DE12" s="48">
        <f>
IF(DI6="-",NA(),DI6)</f>
        <v>
59.48</v>
      </c>
      <c r="DF12" s="48">
        <f t="shared" ref="DF12:DI12" si="17">
IF(DJ6="-",NA(),DJ6)</f>
        <v>
60.09</v>
      </c>
      <c r="DG12" s="48">
        <f t="shared" si="17"/>
        <v>
60.35</v>
      </c>
      <c r="DH12" s="48">
        <f t="shared" si="17"/>
        <v>
61.07</v>
      </c>
      <c r="DI12" s="48">
        <f t="shared" si="17"/>
        <v>
61.99</v>
      </c>
      <c r="DO12" s="47" t="s">
        <v>
24</v>
      </c>
      <c r="DP12" s="48">
        <f>
IF(DT6="-",NA(),DT6)</f>
        <v>
48.09</v>
      </c>
      <c r="DQ12" s="48">
        <f t="shared" ref="DQ12:DT12" si="18">
IF(DU6="-",NA(),DU6)</f>
        <v>
50.93</v>
      </c>
      <c r="DR12" s="48">
        <f t="shared" si="18"/>
        <v>
52.07</v>
      </c>
      <c r="DS12" s="48">
        <f t="shared" si="18"/>
        <v>
50.36</v>
      </c>
      <c r="DT12" s="48">
        <f t="shared" si="18"/>
        <v>
51.48</v>
      </c>
      <c r="DZ12" s="47" t="s">
        <v>
24</v>
      </c>
      <c r="EA12" s="48">
        <f>
IF(EE6="-",NA(),EE6)</f>
        <v>
0.13</v>
      </c>
      <c r="EB12" s="48">
        <f t="shared" ref="EB12:EE12" si="19">
IF(EF6="-",NA(),EF6)</f>
        <v>
0.22</v>
      </c>
      <c r="EC12" s="48">
        <f t="shared" si="19"/>
        <v>
0.5</v>
      </c>
      <c r="ED12" s="48">
        <f t="shared" si="19"/>
        <v>
0.2</v>
      </c>
      <c r="EE12" s="48">
        <f t="shared" si="19"/>
        <v>
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茨城県企業局</cp:lastModifiedBy>
  <cp:lastPrinted>2024-01-18T06:54:37Z</cp:lastPrinted>
  <dcterms:created xsi:type="dcterms:W3CDTF">2023-12-05T01:31:13Z</dcterms:created>
  <dcterms:modified xsi:type="dcterms:W3CDTF">2024-01-18T07:04:54Z</dcterms:modified>
  <cp:category/>
</cp:coreProperties>
</file>