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3_工水\06 団体より分析表提出\分析表\01 都道府県\"/>
    </mc:Choice>
  </mc:AlternateContent>
  <xr:revisionPtr revIDLastSave="0" documentId="13_ncr:1_{5AF77C33-E840-4306-A146-9A6A831D56F8}" xr6:coauthVersionLast="36" xr6:coauthVersionMax="47" xr10:uidLastSave="{00000000-0000-0000-0000-000000000000}"/>
  <workbookProtection workbookAlgorithmName="SHA-512" workbookHashValue="EquFTtGJytQVARbzCe9BH5PNqUpSdpP8snEA/lQ9CxZ49QHRnQclEldkswA7cTURklO7IydBVLoZXDAVbMbAPA==" workbookSaltValue="k93MUqhS4lpleWOft5lpww==" workbookSpinCount="100000" lockStructure="1"/>
  <bookViews>
    <workbookView xWindow="0" yWindow="0" windowWidth="19200" windowHeight="709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BY10" i="5" l="1"/>
  <c r="AI12" i="5"/>
  <c r="CI10" i="5"/>
  <c r="CM10" i="5"/>
  <c r="W10" i="5"/>
  <c r="DG10" i="5"/>
  <c r="AG10" i="5"/>
  <c r="DQ10" i="5"/>
  <c r="AQ10" i="5"/>
  <c r="EA10" i="5"/>
  <c r="AU10" i="5"/>
  <c r="EE10" i="5"/>
  <c r="BO10" i="5"/>
  <c r="X11" i="5"/>
  <c r="AR11" i="5"/>
  <c r="BC12" i="5"/>
  <c r="GZ31" i="4"/>
  <c r="LT31" i="4"/>
  <c r="ER32" i="4"/>
  <c r="HT32" i="4"/>
  <c r="PT32" i="4"/>
  <c r="LT54" i="4"/>
  <c r="ER55" i="4"/>
  <c r="HT55" i="4"/>
  <c r="PT55" i="4"/>
  <c r="PZ79" i="4"/>
  <c r="V10" i="5"/>
  <c r="AF10" i="5"/>
  <c r="AJ10" i="5"/>
  <c r="AT10" i="5"/>
  <c r="BD10" i="5"/>
  <c r="BN10" i="5"/>
  <c r="BX10" i="5"/>
  <c r="CB10" i="5"/>
  <c r="CL10" i="5"/>
  <c r="CV10" i="5"/>
  <c r="DF10" i="5"/>
  <c r="DP10" i="5"/>
  <c r="DT10" i="5"/>
  <c r="ED10" i="5"/>
  <c r="BE10" i="5"/>
  <c r="CW10" i="5"/>
  <c r="BP11" i="5"/>
  <c r="CJ11" i="5"/>
  <c r="CA12" i="5"/>
  <c r="CU12" i="5"/>
  <c r="CF31" i="4"/>
  <c r="CF54" i="4"/>
  <c r="DB79" i="4"/>
  <c r="X10" i="5"/>
  <c r="AH10" i="5"/>
  <c r="AR10" i="5"/>
  <c r="BB10" i="5"/>
  <c r="BF10" i="5"/>
  <c r="BP10" i="5"/>
  <c r="BZ10" i="5"/>
  <c r="CJ10" i="5"/>
  <c r="CT10" i="5"/>
  <c r="CX10" i="5"/>
  <c r="DH10" i="5"/>
  <c r="DR10" i="5"/>
  <c r="EB10" i="5"/>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<sst xmlns="http://schemas.openxmlformats.org/spreadsheetml/2006/main" count="262" uniqueCount="107">
  <si>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</si>
  <si>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</si>
  <si>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</si>
  <si>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</si>
  <si>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</si>
  <si>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</si>
  <si>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</si>
  <si>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</si>
  <si>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</si>
  <si>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</si>
  <si>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</si>
  <si>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</si>
  <si>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</si>
  <si>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</si>
  <si>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</si>
  <si>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</si>
  <si>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</si>
  <si>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</si>
  <si>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</si>
  <si>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</si>
  <si>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</si>
  <si>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</si>
  <si>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</si>
  <si>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</si>
  <si>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</si>
  <si>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</si>
  <si>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</si>
  <si>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</si>
  <si>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</si>
  <si>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</si>
  <si>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</si>
  <si>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</si>
  <si>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</si>
  <si>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</si>
  <si>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</si>
  <si>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</si>
  <si>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</si>
  <si>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</si>
  <si>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</si>
  <si>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</si>
  <si>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</si>
  <si>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</si>
  <si>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</si>
  <si>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</si>
  <si>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</si>
  <si>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</si>
  <si>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</si>
  <si>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</si>
  <si>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</si>
  <si>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</si>
  <si>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</si>
  <si>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</si>
  <si>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</si>
  <si>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</si>
  <si>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</si>
  <si>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</si>
  <si>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</si>
  <si>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</si>
  <si>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</si>
  <si>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</si>
  <si>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</si>
  <si>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</si>
  <si>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</si>
  <si>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</si>
  <si>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</si>
  <si>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</si>
  <si>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</si>
  <si>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</si>
  <si>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</si>
  <si>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</si>
  <si>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</si>
  <si>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</si>
  <si>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</si>
  <si>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</si>
  <si>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</si>
  <si>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</si>
  <si>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</si>
  <si>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</si>
  <si>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</si>
  <si>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</si>
  <si>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</si>
  <si>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</si>
  <si>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</si>
  <si>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</si>
  <si>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</si>
  <si>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</si>
  <si>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</si>
  <si>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</si>
  <si>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120006</t>
  </si>
  <si>
    <t>46</t>
  </si>
  <si>
    <t>02</t>
  </si>
  <si>
    <t>0</t>
  </si>
  <si>
    <t>000</t>
  </si>
  <si>
    <t>千葉県</t>
  </si>
  <si>
    <t>法適用</t>
  </si>
  <si>
    <t>工業用水道事業</t>
  </si>
  <si>
    <t>大規模</t>
  </si>
  <si>
    <t>-</t>
  </si>
  <si>
    <t>自治体職員 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</si>
  <si>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</si>
  <si>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</si>
  <si>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</si>
  <si>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</si>
  <si>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</si>
  <si>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経営の健全性及び効率性は保たれているが、事業の創設から半世紀が経過し、施設の老朽化が進んでいるため、平成３０年度から４０年間の長期計画に基づき、施設の更新・耐震化に取り組んでいる。
　引続き効率的かつ計画的に建設改良事業を進め、安定給水を確保していく。</t>
    <phoneticPr fontId="5"/>
  </si>
  <si>
    <t>　経常収支比率及び料金回収率は100％を超えており欠損金も生じていない。また、企業債の償還が進んだことから企業債残高対給水収益比率は低下し、類似団体平均を下回っている。流動性は高く、支払能力にも問題はないことから、経営の健全性は維持されている。
　給水原価は、地域的な特性から水源に係る負担が大きいことや、動力費が増加したため、類似団体平均を上回っているが、施設利用率及び契約率は類似団体平均を大きく上回っており、高い効率性が保たれている。</t>
    <rPh sb="153" eb="156">
      <t>ドウリョクヒ</t>
    </rPh>
    <rPh sb="157" eb="159">
      <t>ゾウカ</t>
    </rPh>
    <phoneticPr fontId="5"/>
  </si>
  <si>
    <t>　管路経年化率は全国平均や類似団体平均を上回っている。
　有形固定資産減価償却率は、年を追って値が上昇し、かつ類似団体平均との乖離が大きくなりつつあり、施設の老朽化対策が課題である。</t>
    <rPh sb="5" eb="6">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</si>
</sst>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62.76</c:v>
                </c:pt>
                <c:pt idx="1">
                  <c:v>64.150000000000006</c:v>
                </c:pt>
                <c:pt idx="2">
                  <c:v>65.430000000000007</c:v>
                </c:pt>
                <c:pt idx="3">
                  <c:v>66.13</c:v>
                </c:pt>
                <c:pt idx="4">
                  <c:v>66.459999999999994</c:v>
                </c:pt>
              </c:numCache>
            </c:numRef>
          </c:val>
          <c:extLst>
            <c:ext xmlns:c16="http://schemas.microsoft.com/office/drawing/2014/chart" uri="{C3380CC4-5D6E-409C-BE32-E72D297353CC}">
              <c16:uniqueId val="{00000000-5C8D-4C2E-9704-71901BD4D1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5C8D-4C2E-9704-71901BD4D1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49.85</c:v>
                </c:pt>
                <c:pt idx="1">
                  <c:v>51.44</c:v>
                </c:pt>
                <c:pt idx="2">
                  <c:v>53.08</c:v>
                </c:pt>
                <c:pt idx="3">
                  <c:v>57.83</c:v>
                </c:pt>
                <c:pt idx="4">
                  <c:v>60.77</c:v>
                </c:pt>
              </c:numCache>
            </c:numRef>
          </c:val>
          <c:extLst>
            <c:ext xmlns:c16="http://schemas.microsoft.com/office/drawing/2014/chart" uri="{C3380CC4-5D6E-409C-BE32-E72D297353CC}">
              <c16:uniqueId val="{00000000-90D6-495E-9FC1-09872C17E6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90D6-495E-9FC1-09872C17E6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0.19</c:v>
                </c:pt>
                <c:pt idx="2">
                  <c:v>0.15</c:v>
                </c:pt>
                <c:pt idx="3">
                  <c:v>0.34</c:v>
                </c:pt>
                <c:pt idx="4">
                  <c:v>0</c:v>
                </c:pt>
              </c:numCache>
            </c:numRef>
          </c:val>
          <c:extLst>
            <c:ext xmlns:c16="http://schemas.microsoft.com/office/drawing/2014/chart" uri="{C3380CC4-5D6E-409C-BE32-E72D297353CC}">
              <c16:uniqueId val="{00000000-FDAB-44B3-98EB-AE72F79ADD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FDAB-44B3-98EB-AE72F79ADD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628.54</c:v>
                </c:pt>
                <c:pt idx="1">
                  <c:v>662.65</c:v>
                </c:pt>
                <c:pt idx="2">
                  <c:v>662.52</c:v>
                </c:pt>
                <c:pt idx="3">
                  <c:v>782.41</c:v>
                </c:pt>
                <c:pt idx="4">
                  <c:v>774.98</c:v>
                </c:pt>
              </c:numCache>
            </c:numRef>
          </c:val>
          <c:extLst>
            <c:ext xmlns:c16="http://schemas.microsoft.com/office/drawing/2014/chart" uri="{C3380CC4-5D6E-409C-BE32-E72D297353CC}">
              <c16:uniqueId val="{00000000-793C-48DA-9041-BFAA44F8FC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793C-48DA-9041-BFAA44F8FC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223.56</c:v>
                </c:pt>
                <c:pt idx="1">
                  <c:v>203.34</c:v>
                </c:pt>
                <c:pt idx="2">
                  <c:v>181.62</c:v>
                </c:pt>
                <c:pt idx="3">
                  <c:v>160.47999999999999</c:v>
                </c:pt>
                <c:pt idx="4">
                  <c:v>142.21</c:v>
                </c:pt>
              </c:numCache>
            </c:numRef>
          </c:val>
          <c:extLst>
            <c:ext xmlns:c16="http://schemas.microsoft.com/office/drawing/2014/chart" uri="{C3380CC4-5D6E-409C-BE32-E72D297353CC}">
              <c16:uniqueId val="{00000000-5B64-47A5-9BA2-9DF135EA84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5B64-47A5-9BA2-9DF135EA84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106.38</c:v>
                </c:pt>
                <c:pt idx="1">
                  <c:v>105.59</c:v>
                </c:pt>
                <c:pt idx="2">
                  <c:v>106.92</c:v>
                </c:pt>
                <c:pt idx="3">
                  <c:v>107.24</c:v>
                </c:pt>
                <c:pt idx="4">
                  <c:v>97.49</c:v>
                </c:pt>
              </c:numCache>
            </c:numRef>
          </c:val>
          <c:extLst>
            <c:ext xmlns:c16="http://schemas.microsoft.com/office/drawing/2014/chart" uri="{C3380CC4-5D6E-409C-BE32-E72D297353CC}">
              <c16:uniqueId val="{00000000-5776-45B0-9424-F0BC289DF2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5776-45B0-9424-F0BC289DF2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24.7</c:v>
                </c:pt>
                <c:pt idx="1">
                  <c:v>24.89</c:v>
                </c:pt>
                <c:pt idx="2">
                  <c:v>24.61</c:v>
                </c:pt>
                <c:pt idx="3">
                  <c:v>24.56</c:v>
                </c:pt>
                <c:pt idx="4">
                  <c:v>27.01</c:v>
                </c:pt>
              </c:numCache>
            </c:numRef>
          </c:val>
          <c:extLst>
            <c:ext xmlns:c16="http://schemas.microsoft.com/office/drawing/2014/chart" uri="{C3380CC4-5D6E-409C-BE32-E72D297353CC}">
              <c16:uniqueId val="{00000000-9746-42B9-9366-C72CBEC39A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9746-42B9-9366-C72CBEC39A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67.17</c:v>
                </c:pt>
                <c:pt idx="1">
                  <c:v>66.7</c:v>
                </c:pt>
                <c:pt idx="2">
                  <c:v>65.63</c:v>
                </c:pt>
                <c:pt idx="3">
                  <c:v>67.77</c:v>
                </c:pt>
                <c:pt idx="4">
                  <c:v>66.709999999999994</c:v>
                </c:pt>
              </c:numCache>
            </c:numRef>
          </c:val>
          <c:extLst>
            <c:ext xmlns:c16="http://schemas.microsoft.com/office/drawing/2014/chart" uri="{C3380CC4-5D6E-409C-BE32-E72D297353CC}">
              <c16:uniqueId val="{00000000-8A6B-4CE9-9976-9DA6670996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8A6B-4CE9-9976-9DA6670996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94.69</c:v>
                </c:pt>
                <c:pt idx="1">
                  <c:v>94.82</c:v>
                </c:pt>
                <c:pt idx="2">
                  <c:v>94.97</c:v>
                </c:pt>
                <c:pt idx="3">
                  <c:v>96.35</c:v>
                </c:pt>
                <c:pt idx="4">
                  <c:v>96.37</c:v>
                </c:pt>
              </c:numCache>
            </c:numRef>
          </c:val>
          <c:extLst>
            <c:ext xmlns:c16="http://schemas.microsoft.com/office/drawing/2014/chart" uri="{C3380CC4-5D6E-409C-BE32-E72D297353CC}">
              <c16:uniqueId val="{00000000-F31D-411E-8220-F518376EE2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F31D-411E-8220-F518376EE2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EE-4CE0-A186-D2FD475B45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86EE-4CE0-A186-D2FD475B45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112.49</c:v>
                </c:pt>
                <c:pt idx="1">
                  <c:v>110.96</c:v>
                </c:pt>
                <c:pt idx="2">
                  <c:v>112.61</c:v>
                </c:pt>
                <c:pt idx="3">
                  <c:v>113.05</c:v>
                </c:pt>
                <c:pt idx="4">
                  <c:v>103.59</c:v>
                </c:pt>
              </c:numCache>
            </c:numRef>
          </c:val>
          <c:extLst>
            <c:ext xmlns:c16="http://schemas.microsoft.com/office/drawing/2014/chart" uri="{C3380CC4-5D6E-409C-BE32-E72D297353CC}">
              <c16:uniqueId val="{00000000-CC6C-4EAA-9B8C-17EFF570A8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CC6C-4EAA-9B8C-17EFF570A8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view="pageBreakPreview" topLeftCell="K31" zoomScaleNormal="100" zoomScaleSheetLayoutView="100" workbookViewId="0">
      <selection activeCell="SM66" sqref="SM66:TA67"/>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千葉県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2">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1134560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7</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756814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2">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2">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78.599999999999994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282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1093334</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 その他</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112.49</v>
      </c>
      <c r="Y32" s="121"/>
      <c r="Z32" s="121"/>
      <c r="AA32" s="121"/>
      <c r="AB32" s="121"/>
      <c r="AC32" s="121"/>
      <c r="AD32" s="121"/>
      <c r="AE32" s="121"/>
      <c r="AF32" s="121"/>
      <c r="AG32" s="121"/>
      <c r="AH32" s="121"/>
      <c r="AI32" s="121"/>
      <c r="AJ32" s="121"/>
      <c r="AK32" s="121"/>
      <c r="AL32" s="121"/>
      <c r="AM32" s="121"/>
      <c r="AN32" s="121"/>
      <c r="AO32" s="121"/>
      <c r="AP32" s="121"/>
      <c r="AQ32" s="122"/>
      <c r="AR32" s="120">
        <f>データ!U6</f>
        <v>110.96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112.61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113.05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103.59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628.54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662.65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662.52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782.41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774.98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223.56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203.34</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181.62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160.47999999999999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142.21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106.38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105.59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106.92</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107.24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97.49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24.7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24.89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24.61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24.56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27.01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67.17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66.7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65.63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67.77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66.709999999999994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94.69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94.82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94.97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96.35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96.37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62.76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64.150000000000006</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65.430000000000007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66.13</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66.459999999999994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49.85</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51.44</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53.08</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57.83</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60.77</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0.19</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0.15</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0.34</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59.48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60.09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60.35</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61.07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61.99</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48.09</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50.93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52.07</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50.36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51.48</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0.5</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tRv3DHiRCUoEAkrtljthPxuHJ7NaYc3GcugmXGK/lUNVzhr6z4zw3GvllSMydX8Hl8QW4pEWztjsJXn8LHe6A==" saltValue="OAtKFfmnjM1KLBZwmwoMI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horizontalDpi="1200" verticalDpi="1200"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112.49</v>
      </c>
      <c r="U6" s="35">
        <f>U7</f>
        <v>110.96</v>
      </c>
      <c r="V6" s="35">
        <f>V7</f>
        <v>112.61</v>
      </c>
      <c r="W6" s="35">
        <f>W7</f>
        <v>113.05</v>
      </c>
      <c r="X6" s="35">
        <f t="shared" si="3"/>
        <v>103.59</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628.54</v>
      </c>
      <c r="AQ6" s="35">
        <f>AQ7</f>
        <v>662.65</v>
      </c>
      <c r="AR6" s="35">
        <f>AR7</f>
        <v>662.52</v>
      </c>
      <c r="AS6" s="35">
        <f>AS7</f>
        <v>782.41</v>
      </c>
      <c r="AT6" s="35">
        <f t="shared" si="3"/>
        <v>774.98</v>
      </c>
      <c r="AU6" s="35">
        <f t="shared" si="3"/>
        <v>394.58</v>
      </c>
      <c r="AV6" s="35">
        <f t="shared" si="3"/>
        <v>368.36</v>
      </c>
      <c r="AW6" s="35">
        <f t="shared" si="3"/>
        <v>380.84</v>
      </c>
      <c r="AX6" s="35">
        <f t="shared" si="3"/>
        <v>424.64</v>
      </c>
      <c r="AY6" s="35">
        <f t="shared" si="3"/>
        <v>427.23</v>
      </c>
      <c r="AZ6" s="33" t="str">
        <f>IF(AZ7="-","【-】","【"&amp;SUBSTITUTE(TEXT(AZ7,"#,##0.00"),"-","△")&amp;"】")</f>
        <v>【473.00】</v>
      </c>
      <c r="BA6" s="35">
        <f t="shared" si="3"/>
        <v>223.56</v>
      </c>
      <c r="BB6" s="35">
        <f>BB7</f>
        <v>203.34</v>
      </c>
      <c r="BC6" s="35">
        <f>BC7</f>
        <v>181.62</v>
      </c>
      <c r="BD6" s="35">
        <f>BD7</f>
        <v>160.47999999999999</v>
      </c>
      <c r="BE6" s="35">
        <f t="shared" si="3"/>
        <v>142.21</v>
      </c>
      <c r="BF6" s="35">
        <f t="shared" si="3"/>
        <v>235.79</v>
      </c>
      <c r="BG6" s="35">
        <f t="shared" si="3"/>
        <v>227.51</v>
      </c>
      <c r="BH6" s="35">
        <f t="shared" si="3"/>
        <v>225.72</v>
      </c>
      <c r="BI6" s="35">
        <f t="shared" si="3"/>
        <v>217.8</v>
      </c>
      <c r="BJ6" s="35">
        <f t="shared" si="3"/>
        <v>216.05</v>
      </c>
      <c r="BK6" s="33" t="str">
        <f>IF(BK7="-","【-】","【"&amp;SUBSTITUTE(TEXT(BK7,"#,##0.00"),"-","△")&amp;"】")</f>
        <v>【233.74】</v>
      </c>
      <c r="BL6" s="35">
        <f t="shared" si="3"/>
        <v>106.38</v>
      </c>
      <c r="BM6" s="35">
        <f>BM7</f>
        <v>105.59</v>
      </c>
      <c r="BN6" s="35">
        <f>BN7</f>
        <v>106.92</v>
      </c>
      <c r="BO6" s="35">
        <f>BO7</f>
        <v>107.24</v>
      </c>
      <c r="BP6" s="35">
        <f t="shared" si="3"/>
        <v>97.49</v>
      </c>
      <c r="BQ6" s="35">
        <f t="shared" si="3"/>
        <v>117.72</v>
      </c>
      <c r="BR6" s="35">
        <f t="shared" si="3"/>
        <v>117.69</v>
      </c>
      <c r="BS6" s="35">
        <f t="shared" si="3"/>
        <v>116.75</v>
      </c>
      <c r="BT6" s="35">
        <f t="shared" si="3"/>
        <v>115.48</v>
      </c>
      <c r="BU6" s="35">
        <f t="shared" si="3"/>
        <v>109.91</v>
      </c>
      <c r="BV6" s="33" t="str">
        <f>IF(BV7="-","【-】","【"&amp;SUBSTITUTE(TEXT(BV7,"#,##0.00"),"-","△")&amp;"】")</f>
        <v>【106.87】</v>
      </c>
      <c r="BW6" s="35">
        <f t="shared" si="3"/>
        <v>24.7</v>
      </c>
      <c r="BX6" s="35">
        <f>BX7</f>
        <v>24.89</v>
      </c>
      <c r="BY6" s="35">
        <f>BY7</f>
        <v>24.61</v>
      </c>
      <c r="BZ6" s="35">
        <f>BZ7</f>
        <v>24.56</v>
      </c>
      <c r="CA6" s="35">
        <f t="shared" si="3"/>
        <v>27.01</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67.17</v>
      </c>
      <c r="CI6" s="35">
        <f>CI7</f>
        <v>66.7</v>
      </c>
      <c r="CJ6" s="35">
        <f>CJ7</f>
        <v>65.63</v>
      </c>
      <c r="CK6" s="35">
        <f>CK7</f>
        <v>67.77</v>
      </c>
      <c r="CL6" s="35">
        <f t="shared" si="5"/>
        <v>66.709999999999994</v>
      </c>
      <c r="CM6" s="35">
        <f t="shared" si="5"/>
        <v>58.56</v>
      </c>
      <c r="CN6" s="35">
        <f t="shared" si="5"/>
        <v>57.96</v>
      </c>
      <c r="CO6" s="35">
        <f t="shared" si="5"/>
        <v>56</v>
      </c>
      <c r="CP6" s="35">
        <f t="shared" si="5"/>
        <v>56.81</v>
      </c>
      <c r="CQ6" s="35">
        <f t="shared" si="5"/>
        <v>55.65</v>
      </c>
      <c r="CR6" s="33" t="str">
        <f>IF(CR7="-","【-】","【"&amp;SUBSTITUTE(TEXT(CR7,"#,##0.00"),"-","△")&amp;"】")</f>
        <v>【53.19】</v>
      </c>
      <c r="CS6" s="35">
        <f t="shared" ref="CS6:DB6" si="6">CS7</f>
        <v>94.69</v>
      </c>
      <c r="CT6" s="35">
        <f>CT7</f>
        <v>94.82</v>
      </c>
      <c r="CU6" s="35">
        <f>CU7</f>
        <v>94.97</v>
      </c>
      <c r="CV6" s="35">
        <f>CV7</f>
        <v>96.35</v>
      </c>
      <c r="CW6" s="35">
        <f t="shared" si="6"/>
        <v>96.37</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62.76</v>
      </c>
      <c r="DE6" s="35">
        <f>DE7</f>
        <v>64.150000000000006</v>
      </c>
      <c r="DF6" s="35">
        <f>DF7</f>
        <v>65.430000000000007</v>
      </c>
      <c r="DG6" s="35">
        <f>DG7</f>
        <v>66.13</v>
      </c>
      <c r="DH6" s="35">
        <f t="shared" si="7"/>
        <v>66.459999999999994</v>
      </c>
      <c r="DI6" s="35">
        <f t="shared" si="7"/>
        <v>59.48</v>
      </c>
      <c r="DJ6" s="35">
        <f t="shared" si="7"/>
        <v>60.09</v>
      </c>
      <c r="DK6" s="35">
        <f t="shared" si="7"/>
        <v>60.35</v>
      </c>
      <c r="DL6" s="35">
        <f t="shared" si="7"/>
        <v>61.07</v>
      </c>
      <c r="DM6" s="35">
        <f t="shared" si="7"/>
        <v>61.99</v>
      </c>
      <c r="DN6" s="33" t="str">
        <f>IF(DN7="-","【-】","【"&amp;SUBSTITUTE(TEXT(DN7,"#,##0.00"),"-","△")&amp;"】")</f>
        <v>【61.17】</v>
      </c>
      <c r="DO6" s="35">
        <f t="shared" ref="DO6:DX6" si="8">DO7</f>
        <v>49.85</v>
      </c>
      <c r="DP6" s="35">
        <f>DP7</f>
        <v>51.44</v>
      </c>
      <c r="DQ6" s="35">
        <f>DQ7</f>
        <v>53.08</v>
      </c>
      <c r="DR6" s="35">
        <f>DR7</f>
        <v>57.83</v>
      </c>
      <c r="DS6" s="35">
        <f t="shared" si="8"/>
        <v>60.77</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0.19</v>
      </c>
      <c r="EB6" s="35">
        <f>EB7</f>
        <v>0.15</v>
      </c>
      <c r="EC6" s="35">
        <f>EC7</f>
        <v>0.34</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1134560</v>
      </c>
      <c r="L7" s="37" t="s">
        <v>96</v>
      </c>
      <c r="M7" s="38">
        <v>7</v>
      </c>
      <c r="N7" s="38">
        <v>756814</v>
      </c>
      <c r="O7" s="39" t="s">
        <v>97</v>
      </c>
      <c r="P7" s="39">
        <v>78.599999999999994</v>
      </c>
      <c r="Q7" s="38">
        <v>282</v>
      </c>
      <c r="R7" s="38">
        <v>1093334</v>
      </c>
      <c r="S7" s="37" t="s">
        <v>98</v>
      </c>
      <c r="T7" s="40">
        <v>112.49</v>
      </c>
      <c r="U7" s="40">
        <v>110.96</v>
      </c>
      <c r="V7" s="40">
        <v>112.61</v>
      </c>
      <c r="W7" s="40">
        <v>113.05</v>
      </c>
      <c r="X7" s="40">
        <v>103.59</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628.54</v>
      </c>
      <c r="AQ7" s="40">
        <v>662.65</v>
      </c>
      <c r="AR7" s="40">
        <v>662.52</v>
      </c>
      <c r="AS7" s="40">
        <v>782.41</v>
      </c>
      <c r="AT7" s="40">
        <v>774.98</v>
      </c>
      <c r="AU7" s="40">
        <v>394.58</v>
      </c>
      <c r="AV7" s="40">
        <v>368.36</v>
      </c>
      <c r="AW7" s="40">
        <v>380.84</v>
      </c>
      <c r="AX7" s="40">
        <v>424.64</v>
      </c>
      <c r="AY7" s="40">
        <v>427.23</v>
      </c>
      <c r="AZ7" s="40">
        <v>473</v>
      </c>
      <c r="BA7" s="40">
        <v>223.56</v>
      </c>
      <c r="BB7" s="40">
        <v>203.34</v>
      </c>
      <c r="BC7" s="40">
        <v>181.62</v>
      </c>
      <c r="BD7" s="40">
        <v>160.47999999999999</v>
      </c>
      <c r="BE7" s="40">
        <v>142.21</v>
      </c>
      <c r="BF7" s="40">
        <v>235.79</v>
      </c>
      <c r="BG7" s="40">
        <v>227.51</v>
      </c>
      <c r="BH7" s="40">
        <v>225.72</v>
      </c>
      <c r="BI7" s="40">
        <v>217.8</v>
      </c>
      <c r="BJ7" s="40">
        <v>216.05</v>
      </c>
      <c r="BK7" s="40">
        <v>233.74</v>
      </c>
      <c r="BL7" s="40">
        <v>106.38</v>
      </c>
      <c r="BM7" s="40">
        <v>105.59</v>
      </c>
      <c r="BN7" s="40">
        <v>106.92</v>
      </c>
      <c r="BO7" s="40">
        <v>107.24</v>
      </c>
      <c r="BP7" s="40">
        <v>97.49</v>
      </c>
      <c r="BQ7" s="40">
        <v>117.72</v>
      </c>
      <c r="BR7" s="40">
        <v>117.69</v>
      </c>
      <c r="BS7" s="40">
        <v>116.75</v>
      </c>
      <c r="BT7" s="40">
        <v>115.48</v>
      </c>
      <c r="BU7" s="40">
        <v>109.91</v>
      </c>
      <c r="BV7" s="40">
        <v>106.87</v>
      </c>
      <c r="BW7" s="40">
        <v>24.7</v>
      </c>
      <c r="BX7" s="40">
        <v>24.89</v>
      </c>
      <c r="BY7" s="40">
        <v>24.61</v>
      </c>
      <c r="BZ7" s="40">
        <v>24.56</v>
      </c>
      <c r="CA7" s="40">
        <v>27.01</v>
      </c>
      <c r="CB7" s="40">
        <v>17.03</v>
      </c>
      <c r="CC7" s="40">
        <v>17.07</v>
      </c>
      <c r="CD7" s="40">
        <v>17.22</v>
      </c>
      <c r="CE7" s="40">
        <v>17.440000000000001</v>
      </c>
      <c r="CF7" s="40">
        <v>18.62</v>
      </c>
      <c r="CG7" s="40">
        <v>20.260000000000002</v>
      </c>
      <c r="CH7" s="40">
        <v>67.17</v>
      </c>
      <c r="CI7" s="40">
        <v>66.7</v>
      </c>
      <c r="CJ7" s="40">
        <v>65.63</v>
      </c>
      <c r="CK7" s="40">
        <v>67.77</v>
      </c>
      <c r="CL7" s="40">
        <v>66.709999999999994</v>
      </c>
      <c r="CM7" s="40">
        <v>58.56</v>
      </c>
      <c r="CN7" s="40">
        <v>57.96</v>
      </c>
      <c r="CO7" s="40">
        <v>56</v>
      </c>
      <c r="CP7" s="40">
        <v>56.81</v>
      </c>
      <c r="CQ7" s="40">
        <v>55.65</v>
      </c>
      <c r="CR7" s="40">
        <v>53.19</v>
      </c>
      <c r="CS7" s="40">
        <v>94.69</v>
      </c>
      <c r="CT7" s="40">
        <v>94.82</v>
      </c>
      <c r="CU7" s="40">
        <v>94.97</v>
      </c>
      <c r="CV7" s="40">
        <v>96.35</v>
      </c>
      <c r="CW7" s="40">
        <v>96.37</v>
      </c>
      <c r="CX7" s="40">
        <v>80.5</v>
      </c>
      <c r="CY7" s="40">
        <v>80.540000000000006</v>
      </c>
      <c r="CZ7" s="40">
        <v>80.08</v>
      </c>
      <c r="DA7" s="40">
        <v>79.69</v>
      </c>
      <c r="DB7" s="40">
        <v>78.66</v>
      </c>
      <c r="DC7" s="40">
        <v>75.849999999999994</v>
      </c>
      <c r="DD7" s="40">
        <v>62.76</v>
      </c>
      <c r="DE7" s="40">
        <v>64.150000000000006</v>
      </c>
      <c r="DF7" s="40">
        <v>65.430000000000007</v>
      </c>
      <c r="DG7" s="40">
        <v>66.13</v>
      </c>
      <c r="DH7" s="40">
        <v>66.459999999999994</v>
      </c>
      <c r="DI7" s="40">
        <v>59.48</v>
      </c>
      <c r="DJ7" s="40">
        <v>60.09</v>
      </c>
      <c r="DK7" s="40">
        <v>60.35</v>
      </c>
      <c r="DL7" s="40">
        <v>61.07</v>
      </c>
      <c r="DM7" s="40">
        <v>61.99</v>
      </c>
      <c r="DN7" s="40">
        <v>61.17</v>
      </c>
      <c r="DO7" s="40">
        <v>49.85</v>
      </c>
      <c r="DP7" s="40">
        <v>51.44</v>
      </c>
      <c r="DQ7" s="40">
        <v>53.08</v>
      </c>
      <c r="DR7" s="40">
        <v>57.83</v>
      </c>
      <c r="DS7" s="40">
        <v>60.77</v>
      </c>
      <c r="DT7" s="40">
        <v>48.09</v>
      </c>
      <c r="DU7" s="40">
        <v>50.93</v>
      </c>
      <c r="DV7" s="40">
        <v>52.07</v>
      </c>
      <c r="DW7" s="40">
        <v>50.36</v>
      </c>
      <c r="DX7" s="40">
        <v>51.48</v>
      </c>
      <c r="DY7" s="40">
        <v>49.58</v>
      </c>
      <c r="DZ7" s="40">
        <v>0</v>
      </c>
      <c r="EA7" s="40">
        <v>0.19</v>
      </c>
      <c r="EB7" s="40">
        <v>0.15</v>
      </c>
      <c r="EC7" s="40">
        <v>0.34</v>
      </c>
      <c r="ED7" s="40">
        <v>0</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112.49</v>
      </c>
      <c r="V11" s="48">
        <f>IF(U6="-",NA(),U6)</f>
        <v>110.96</v>
      </c>
      <c r="W11" s="48">
        <f>IF(V6="-",NA(),V6)</f>
        <v>112.61</v>
      </c>
      <c r="X11" s="48">
        <f>IF(W6="-",NA(),W6)</f>
        <v>113.05</v>
      </c>
      <c r="Y11" s="48">
        <f>IF(X6="-",NA(),X6)</f>
        <v>103.59</v>
      </c>
      <c r="AE11" s="47" t="s">
        <v>23</v>
      </c>
      <c r="AF11" s="48">
        <f>IF(AE6="-",NA(),AE6)</f>
        <v>0</v>
      </c>
      <c r="AG11" s="48">
        <f>IF(AF6="-",NA(),AF6)</f>
        <v>0</v>
      </c>
      <c r="AH11" s="48">
        <f>IF(AG6="-",NA(),AG6)</f>
        <v>0</v>
      </c>
      <c r="AI11" s="48">
        <f>IF(AH6="-",NA(),AH6)</f>
        <v>0</v>
      </c>
      <c r="AJ11" s="48">
        <f>IF(AI6="-",NA(),AI6)</f>
        <v>0</v>
      </c>
      <c r="AP11" s="47" t="s">
        <v>23</v>
      </c>
      <c r="AQ11" s="48">
        <f>IF(AP6="-",NA(),AP6)</f>
        <v>628.54</v>
      </c>
      <c r="AR11" s="48">
        <f>IF(AQ6="-",NA(),AQ6)</f>
        <v>662.65</v>
      </c>
      <c r="AS11" s="48">
        <f>IF(AR6="-",NA(),AR6)</f>
        <v>662.52</v>
      </c>
      <c r="AT11" s="48">
        <f>IF(AS6="-",NA(),AS6)</f>
        <v>782.41</v>
      </c>
      <c r="AU11" s="48">
        <f>IF(AT6="-",NA(),AT6)</f>
        <v>774.98</v>
      </c>
      <c r="BA11" s="47" t="s">
        <v>23</v>
      </c>
      <c r="BB11" s="48">
        <f>IF(BA6="-",NA(),BA6)</f>
        <v>223.56</v>
      </c>
      <c r="BC11" s="48">
        <f>IF(BB6="-",NA(),BB6)</f>
        <v>203.34</v>
      </c>
      <c r="BD11" s="48">
        <f>IF(BC6="-",NA(),BC6)</f>
        <v>181.62</v>
      </c>
      <c r="BE11" s="48">
        <f>IF(BD6="-",NA(),BD6)</f>
        <v>160.47999999999999</v>
      </c>
      <c r="BF11" s="48">
        <f>IF(BE6="-",NA(),BE6)</f>
        <v>142.21</v>
      </c>
      <c r="BL11" s="47" t="s">
        <v>23</v>
      </c>
      <c r="BM11" s="48">
        <f>IF(BL6="-",NA(),BL6)</f>
        <v>106.38</v>
      </c>
      <c r="BN11" s="48">
        <f>IF(BM6="-",NA(),BM6)</f>
        <v>105.59</v>
      </c>
      <c r="BO11" s="48">
        <f>IF(BN6="-",NA(),BN6)</f>
        <v>106.92</v>
      </c>
      <c r="BP11" s="48">
        <f>IF(BO6="-",NA(),BO6)</f>
        <v>107.24</v>
      </c>
      <c r="BQ11" s="48">
        <f>IF(BP6="-",NA(),BP6)</f>
        <v>97.49</v>
      </c>
      <c r="BW11" s="47" t="s">
        <v>23</v>
      </c>
      <c r="BX11" s="48">
        <f>IF(BW6="-",NA(),BW6)</f>
        <v>24.7</v>
      </c>
      <c r="BY11" s="48">
        <f>IF(BX6="-",NA(),BX6)</f>
        <v>24.89</v>
      </c>
      <c r="BZ11" s="48">
        <f>IF(BY6="-",NA(),BY6)</f>
        <v>24.61</v>
      </c>
      <c r="CA11" s="48">
        <f>IF(BZ6="-",NA(),BZ6)</f>
        <v>24.56</v>
      </c>
      <c r="CB11" s="48">
        <f>IF(CA6="-",NA(),CA6)</f>
        <v>27.01</v>
      </c>
      <c r="CH11" s="47" t="s">
        <v>23</v>
      </c>
      <c r="CI11" s="48">
        <f>IF(CH6="-",NA(),CH6)</f>
        <v>67.17</v>
      </c>
      <c r="CJ11" s="48">
        <f>IF(CI6="-",NA(),CI6)</f>
        <v>66.7</v>
      </c>
      <c r="CK11" s="48">
        <f>IF(CJ6="-",NA(),CJ6)</f>
        <v>65.63</v>
      </c>
      <c r="CL11" s="48">
        <f>IF(CK6="-",NA(),CK6)</f>
        <v>67.77</v>
      </c>
      <c r="CM11" s="48">
        <f>IF(CL6="-",NA(),CL6)</f>
        <v>66.709999999999994</v>
      </c>
      <c r="CS11" s="47" t="s">
        <v>23</v>
      </c>
      <c r="CT11" s="48">
        <f>IF(CS6="-",NA(),CS6)</f>
        <v>94.69</v>
      </c>
      <c r="CU11" s="48">
        <f>IF(CT6="-",NA(),CT6)</f>
        <v>94.82</v>
      </c>
      <c r="CV11" s="48">
        <f>IF(CU6="-",NA(),CU6)</f>
        <v>94.97</v>
      </c>
      <c r="CW11" s="48">
        <f>IF(CV6="-",NA(),CV6)</f>
        <v>96.35</v>
      </c>
      <c r="CX11" s="48">
        <f>IF(CW6="-",NA(),CW6)</f>
        <v>96.37</v>
      </c>
      <c r="DD11" s="47" t="s">
        <v>23</v>
      </c>
      <c r="DE11" s="48">
        <f>IF(DD6="-",NA(),DD6)</f>
        <v>62.76</v>
      </c>
      <c r="DF11" s="48">
        <f>IF(DE6="-",NA(),DE6)</f>
        <v>64.150000000000006</v>
      </c>
      <c r="DG11" s="48">
        <f>IF(DF6="-",NA(),DF6)</f>
        <v>65.430000000000007</v>
      </c>
      <c r="DH11" s="48">
        <f>IF(DG6="-",NA(),DG6)</f>
        <v>66.13</v>
      </c>
      <c r="DI11" s="48">
        <f>IF(DH6="-",NA(),DH6)</f>
        <v>66.459999999999994</v>
      </c>
      <c r="DO11" s="47" t="s">
        <v>23</v>
      </c>
      <c r="DP11" s="48">
        <f>IF(DO6="-",NA(),DO6)</f>
        <v>49.85</v>
      </c>
      <c r="DQ11" s="48">
        <f>IF(DP6="-",NA(),DP6)</f>
        <v>51.44</v>
      </c>
      <c r="DR11" s="48">
        <f>IF(DQ6="-",NA(),DQ6)</f>
        <v>53.08</v>
      </c>
      <c r="DS11" s="48">
        <f>IF(DR6="-",NA(),DR6)</f>
        <v>57.83</v>
      </c>
      <c r="DT11" s="48">
        <f>IF(DS6="-",NA(),DS6)</f>
        <v>60.77</v>
      </c>
      <c r="DZ11" s="47" t="s">
        <v>23</v>
      </c>
      <c r="EA11" s="48">
        <f>IF(DZ6="-",NA(),DZ6)</f>
        <v>0</v>
      </c>
      <c r="EB11" s="48">
        <f>IF(EA6="-",NA(),EA6)</f>
        <v>0.19</v>
      </c>
      <c r="EC11" s="48">
        <f>IF(EB6="-",NA(),EB6)</f>
        <v>0.15</v>
      </c>
      <c r="ED11" s="48">
        <f>IF(EC6="-",NA(),EC6)</f>
        <v>0.34</v>
      </c>
      <c r="EE11" s="48">
        <f>IF(ED6="-",NA(),ED6)</f>
        <v>0</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咲奈</cp:lastModifiedBy>
  <cp:lastPrinted>2024-01-18T06:10:27Z</cp:lastPrinted>
  <dcterms:created xsi:type="dcterms:W3CDTF">2023-12-05T01:31:26Z</dcterms:created>
  <dcterms:modified xsi:type="dcterms:W3CDTF">2024-02-02T09:28:03Z</dcterms:modified>
  <cp:category/>
</cp:coreProperties>
</file>