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56854\Box\11664_10_庁内用\keiri\02 決算（資産振替、固定資産新規取得・除却、決算統計、経営分析含む）\決算R4\06_決算統計\R060119【130〆】公営企業に係る経営比較分析表（令和４年度決算）の分析等について（依頼）\回答\工水\"/>
    </mc:Choice>
  </mc:AlternateContent>
  <xr:revisionPtr revIDLastSave="0" documentId="13_ncr:1_{D1DF3CEF-D218-4085-86BA-7E6C60BEB730}" xr6:coauthVersionLast="47" xr6:coauthVersionMax="47" xr10:uidLastSave="{00000000-0000-0000-0000-000000000000}"/>
  <workbookProtection workbookAlgorithmName="SHA-512" workbookHashValue="4vwEMttERZHLBj6nrWTNhcauTvoA4u9dmxX3kGJEVgyosavSn20AWfkGND8aJeuil7i5D7l0pc84EGMXP92j4g==" workbookSaltValue="JylCSfTnXV22i+lfAJxaTQ==" workbookSpinCount="100000" lockStructure="1"/>
  <bookViews>
    <workbookView xWindow="-108" yWindow="-108" windowWidth="23256" windowHeight="1272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0" i="5" l="1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RH55" i="4" s="1"/>
  <c r="CV6" i="5"/>
  <c r="CW11" i="5" s="1"/>
  <c r="CU6" i="5"/>
  <c r="CV11" i="5" s="1"/>
  <c r="CT6" i="5"/>
  <c r="CU11" i="5" s="1"/>
  <c r="CS6" i="5"/>
  <c r="OF55" i="4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GF55" i="4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RH32" i="4" s="1"/>
  <c r="BD6" i="5"/>
  <c r="BE11" i="5" s="1"/>
  <c r="BC6" i="5"/>
  <c r="BD11" i="5" s="1"/>
  <c r="BB6" i="5"/>
  <c r="BC11" i="5" s="1"/>
  <c r="BA6" i="5"/>
  <c r="OF32" i="4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GF32" i="4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DG90" i="4"/>
  <c r="C90" i="4"/>
  <c r="RA81" i="4"/>
  <c r="PZ81" i="4"/>
  <c r="OY81" i="4"/>
  <c r="NX81" i="4"/>
  <c r="KO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EC80" i="4"/>
  <c r="CA80" i="4"/>
  <c r="AZ80" i="4"/>
  <c r="Y80" i="4"/>
  <c r="RA79" i="4"/>
  <c r="PZ79" i="4"/>
  <c r="OY79" i="4"/>
  <c r="MW79" i="4"/>
  <c r="KO79" i="4"/>
  <c r="JN79" i="4"/>
  <c r="IM79" i="4"/>
  <c r="HL79" i="4"/>
  <c r="GK79" i="4"/>
  <c r="EC79" i="4"/>
  <c r="DB79" i="4"/>
  <c r="CA79" i="4"/>
  <c r="Y79" i="4"/>
  <c r="RH56" i="4"/>
  <c r="QN56" i="4"/>
  <c r="PT56" i="4"/>
  <c r="OF56" i="4"/>
  <c r="LT56" i="4"/>
  <c r="KZ56" i="4"/>
  <c r="KF56" i="4"/>
  <c r="JL56" i="4"/>
  <c r="HT56" i="4"/>
  <c r="GZ56" i="4"/>
  <c r="GF56" i="4"/>
  <c r="ER56" i="4"/>
  <c r="CZ56" i="4"/>
  <c r="CF56" i="4"/>
  <c r="AR56" i="4"/>
  <c r="X56" i="4"/>
  <c r="QN55" i="4"/>
  <c r="PT55" i="4"/>
  <c r="OZ55" i="4"/>
  <c r="MN55" i="4"/>
  <c r="KZ55" i="4"/>
  <c r="JL55" i="4"/>
  <c r="GZ55" i="4"/>
  <c r="FL55" i="4"/>
  <c r="ER55" i="4"/>
  <c r="CZ55" i="4"/>
  <c r="CF55" i="4"/>
  <c r="BL55" i="4"/>
  <c r="X55" i="4"/>
  <c r="RH54" i="4"/>
  <c r="QN54" i="4"/>
  <c r="PT54" i="4"/>
  <c r="OZ54" i="4"/>
  <c r="OF54" i="4"/>
  <c r="MN54" i="4"/>
  <c r="LT54" i="4"/>
  <c r="KZ54" i="4"/>
  <c r="JL54" i="4"/>
  <c r="HT54" i="4"/>
  <c r="GZ54" i="4"/>
  <c r="GF54" i="4"/>
  <c r="FL54" i="4"/>
  <c r="ER54" i="4"/>
  <c r="CZ54" i="4"/>
  <c r="CF54" i="4"/>
  <c r="BL54" i="4"/>
  <c r="X54" i="4"/>
  <c r="RH33" i="4"/>
  <c r="PT33" i="4"/>
  <c r="OZ33" i="4"/>
  <c r="OF33" i="4"/>
  <c r="MN33" i="4"/>
  <c r="LT33" i="4"/>
  <c r="KZ33" i="4"/>
  <c r="KF33" i="4"/>
  <c r="HT33" i="4"/>
  <c r="GZ33" i="4"/>
  <c r="GF33" i="4"/>
  <c r="CZ33" i="4"/>
  <c r="CF33" i="4"/>
  <c r="BL33" i="4"/>
  <c r="AR33" i="4"/>
  <c r="QN32" i="4"/>
  <c r="OZ32" i="4"/>
  <c r="MN32" i="4"/>
  <c r="KZ32" i="4"/>
  <c r="KF32" i="4"/>
  <c r="JL32" i="4"/>
  <c r="GZ32" i="4"/>
  <c r="FL32" i="4"/>
  <c r="CZ32" i="4"/>
  <c r="BL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CF32" i="4" l="1"/>
  <c r="DB80" i="4"/>
  <c r="AQ10" i="5"/>
  <c r="X33" i="4"/>
  <c r="MN56" i="4"/>
  <c r="GK80" i="4"/>
  <c r="BO10" i="5"/>
  <c r="JL33" i="4"/>
  <c r="CI10" i="5"/>
  <c r="OZ56" i="4"/>
  <c r="JN81" i="4"/>
  <c r="CM10" i="5"/>
  <c r="HT55" i="4"/>
  <c r="DG10" i="5"/>
  <c r="MW81" i="4"/>
  <c r="EA10" i="5"/>
  <c r="ER33" i="4"/>
  <c r="KF55" i="4"/>
  <c r="BL56" i="4"/>
  <c r="W10" i="5"/>
  <c r="EE10" i="5"/>
  <c r="AR31" i="4"/>
  <c r="AR32" i="4"/>
  <c r="ER32" i="4"/>
  <c r="HT32" i="4"/>
  <c r="LT32" i="4"/>
  <c r="PT32" i="4"/>
  <c r="AR54" i="4"/>
  <c r="AR55" i="4"/>
  <c r="LT55" i="4"/>
  <c r="A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FL33" i="4"/>
  <c r="AG10" i="5"/>
  <c r="BE10" i="5"/>
  <c r="BY10" i="5"/>
  <c r="CW10" i="5"/>
  <c r="DQ10" i="5"/>
  <c r="AH11" i="5"/>
  <c r="BB11" i="5"/>
  <c r="BF11" i="5"/>
  <c r="BZ11" i="5"/>
  <c r="CT11" i="5"/>
  <c r="CX11" i="5"/>
  <c r="QN33" i="4"/>
  <c r="FL56" i="4"/>
  <c r="KF54" i="4"/>
  <c r="NX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<sst xmlns="http://schemas.openxmlformats.org/spreadsheetml/2006/main" count="262" uniqueCount="108">
  <si>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</si>
  <si>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</si>
  <si>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</si>
  <si>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</si>
  <si>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</si>
  <si>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</si>
  <si>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</si>
  <si>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</si>
  <si>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</si>
  <si>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</si>
  <si>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</si>
  <si>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</si>
  <si>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</si>
  <si>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</si>
  <si>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</si>
  <si>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</si>
  <si>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</si>
  <si>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</si>
  <si>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</si>
  <si>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</si>
  <si>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</si>
  <si>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</si>
  <si>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</si>
  <si>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</si>
  <si>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</si>
  <si>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</si>
  <si>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</si>
  <si>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</si>
  <si>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</si>
  <si>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</si>
  <si>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</si>
  <si>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</si>
  <si>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</si>
  <si>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</si>
  <si>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</si>
  <si>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</si>
  <si>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</si>
  <si>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</si>
  <si>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</si>
  <si>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</si>
  <si>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</si>
  <si>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</si>
  <si>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</si>
  <si>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</si>
  <si>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</si>
  <si>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</si>
  <si>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</si>
  <si>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</si>
  <si>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</si>
  <si>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</si>
  <si>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</si>
  <si>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</si>
  <si>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</si>
  <si>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</si>
  <si>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</si>
  <si>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</si>
  <si>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</si>
  <si>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</si>
  <si>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</si>
  <si>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</si>
  <si>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</si>
  <si>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</si>
  <si>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</si>
  <si>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</si>
  <si>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</si>
  <si>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</si>
  <si>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</si>
  <si>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</si>
  <si>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</si>
  <si>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</si>
  <si>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</si>
  <si>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</si>
  <si>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</si>
  <si>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</si>
  <si>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</si>
  <si>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</si>
  <si>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</si>
  <si>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</si>
  <si>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</si>
  <si>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</si>
  <si>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</si>
  <si>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</si>
  <si>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</si>
  <si>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</si>
  <si>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</si>
  <si>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</si>
  <si>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</si>
  <si>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</si>
  <si>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</si>
  <si>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210005</t>
  </si>
  <si>
    <t>46</t>
  </si>
  <si>
    <t>02</t>
  </si>
  <si>
    <t>0</t>
  </si>
  <si>
    <t>000</t>
  </si>
  <si>
    <t>岐阜県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</si>
  <si>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</si>
  <si>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</si>
  <si>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</si>
  <si>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</si>
  <si>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</si>
  <si>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</si>
  <si>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</si>
  <si>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</si>
  <si>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</si>
  <si>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</si>
  <si>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平成10年の供給開始から25年目であることから、管路は老朽化していません。</t>
    <phoneticPr fontId="5"/>
  </si>
  <si>
    <t>　可茂工業用水道事業は、供給開始から25年目であることから、当面は施設の老朽化に伴う大規模更新の予定がありません。また年々契約水量も増加しており、黒字経営を維持していることから、引き続き安定的な経営ができる見通しとなっています。
　今後も安定的な事業継続を図るため「岐阜県可茂工業用水道事業経営戦略（令和２年３月公表）」をもとに、以下の取組みを推進しています。
　・契約水量の拡大
　・経営基盤の強化（施設整備に必要な資金確保）
　・水需要に応じた施設の段階的整備</t>
    <phoneticPr fontId="5"/>
  </si>
  <si>
    <t>●経常収支比率
　100％を超えており、事業開始以降、黒字を確保しています。今後50年間の施設更新には多額な費用が見込まれるため、将来世代に過度な負担を強いることがないよう、今後も施設整備に必要な資金（内部留保金）を確保していきます。
●累積欠損金比率
　累積欠損は発生していません。
●流動比率
　100％を超えており、短期的な債務に対する支払能力は問題ありません。
●企業債残高対給水収益比率
　年々給水収益が増加しており、企業債の償還も進んでいるため、平均値と比較して５割程度となっています。
●料金回収率
　100％を超えており、給水に係る費用が給水収益で賄えています。
●給水原価
　平均値と比較して低い状況となっています。引き続き、維持管理費の削減等に努めていきます。
●施設利用率
　契約水量は増加したものの、実給水量が減少したため、施設利用率もわずかに減少しました。平均値と比較するとまだ低い状況となっています。
●契約率
　年々上がっていますが、平均値と比較するとまだ低い状況となっています。</t>
    <rPh sb="354" eb="356">
      <t>ゾウカ</t>
    </rPh>
    <rPh sb="367" eb="369">
      <t>ゲンショウ</t>
    </rPh>
    <rPh sb="374" eb="376">
      <t>シセツ</t>
    </rPh>
    <rPh sb="376" eb="378">
      <t>リヨウ</t>
    </rPh>
    <rPh sb="378" eb="379">
      <t>リツ</t>
    </rPh>
    <rPh sb="384" eb="386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</si>
</sst>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35.549999999999997</c:v>
                </c:pt>
                <c:pt idx="1">
                  <c:v>37.71</c:v>
                </c:pt>
                <c:pt idx="2">
                  <c:v>37.299999999999997</c:v>
                </c:pt>
                <c:pt idx="3">
                  <c:v>39.08</c:v>
                </c:pt>
                <c:pt idx="4">
                  <c:v>41.37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5-43A5-B70F-EB5EC6D0F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5-43A5-B70F-EB5EC6D0F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D-417D-B452-E6EAEF25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D-417D-B452-E6EAEF25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129.69999999999999</c:v>
                </c:pt>
                <c:pt idx="1">
                  <c:v>132.83000000000001</c:v>
                </c:pt>
                <c:pt idx="2">
                  <c:v>136.56</c:v>
                </c:pt>
                <c:pt idx="3">
                  <c:v>145.49</c:v>
                </c:pt>
                <c:pt idx="4">
                  <c:v>134.9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F-4BAB-9A43-B5FD4C06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F-4BAB-9A43-B5FD4C06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A-4E75-B591-3B9A12623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BA-4E75-B591-3B9A12623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2-4AED-A2DC-433BC5D8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2-4AED-A2DC-433BC5D8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204.57</c:v>
                </c:pt>
                <c:pt idx="1">
                  <c:v>203.39</c:v>
                </c:pt>
                <c:pt idx="2">
                  <c:v>214.85</c:v>
                </c:pt>
                <c:pt idx="3">
                  <c:v>271.92</c:v>
                </c:pt>
                <c:pt idx="4">
                  <c:v>298.89999999999998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3-4B49-BDB5-1047542D7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3-4B49-BDB5-1047542D7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306.54000000000002</c:v>
                </c:pt>
                <c:pt idx="1">
                  <c:v>238.12</c:v>
                </c:pt>
                <c:pt idx="2">
                  <c:v>277.11</c:v>
                </c:pt>
                <c:pt idx="3">
                  <c:v>252.42</c:v>
                </c:pt>
                <c:pt idx="4">
                  <c:v>202.01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C-4D36-A02A-2F43D8FDB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C-4D36-A02A-2F43D8FDB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134.49</c:v>
                </c:pt>
                <c:pt idx="1">
                  <c:v>133.36000000000001</c:v>
                </c:pt>
                <c:pt idx="2">
                  <c:v>142.61000000000001</c:v>
                </c:pt>
                <c:pt idx="3">
                  <c:v>152.81</c:v>
                </c:pt>
                <c:pt idx="4">
                  <c:v>140.15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F-4407-AAD8-B2E0CDC2B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F-4407-AAD8-B2E0CDC2B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42.09</c:v>
                </c:pt>
                <c:pt idx="1">
                  <c:v>40.5</c:v>
                </c:pt>
                <c:pt idx="2">
                  <c:v>37.74</c:v>
                </c:pt>
                <c:pt idx="3">
                  <c:v>35.25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A-4979-81A1-0602EB3D8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A-4979-81A1-0602EB3D8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27.93</c:v>
                </c:pt>
                <c:pt idx="1">
                  <c:v>28.8</c:v>
                </c:pt>
                <c:pt idx="2">
                  <c:v>27.28</c:v>
                </c:pt>
                <c:pt idx="3">
                  <c:v>27.75</c:v>
                </c:pt>
                <c:pt idx="4">
                  <c:v>27.69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4-41EC-8D70-3CA15526C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4-41EC-8D70-3CA15526C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38.85</c:v>
                </c:pt>
                <c:pt idx="1">
                  <c:v>41.8</c:v>
                </c:pt>
                <c:pt idx="2">
                  <c:v>43.52</c:v>
                </c:pt>
                <c:pt idx="3">
                  <c:v>44.39</c:v>
                </c:pt>
                <c:pt idx="4">
                  <c:v>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2-4391-A95D-A965E1A6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2-4391-A95D-A965E1A6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C1" zoomScale="70" zoomScaleNormal="70" workbookViewId="0">
      <selection activeCell="SM16" sqref="SM16:TA45"/>
    </sheetView>
  </sheetViews>
  <sheetFormatPr defaultColWidth="2.6640625" defaultRowHeight="13.2" x14ac:dyDescent="0.2"/>
  <cols>
    <col min="1" max="1" width="1.88671875" customWidth="1"/>
    <col min="2" max="2" width="0.77734375" customWidth="1"/>
    <col min="3" max="9" width="0.44140625" customWidth="1"/>
    <col min="10" max="10" width="0.77734375" customWidth="1"/>
    <col min="11" max="125" width="0.44140625" customWidth="1"/>
    <col min="126" max="126" width="0.77734375" customWidth="1"/>
    <col min="127" max="133" width="0.44140625" customWidth="1"/>
    <col min="134" max="134" width="0.77734375" customWidth="1"/>
    <col min="135" max="161" width="0.44140625" customWidth="1"/>
    <col min="162" max="162" width="0.77734375" customWidth="1"/>
    <col min="163" max="177" width="0.44140625" customWidth="1"/>
    <col min="178" max="178" width="0.77734375" customWidth="1"/>
    <col min="179" max="249" width="0.44140625" customWidth="1"/>
    <col min="250" max="250" width="0.77734375" customWidth="1"/>
    <col min="251" max="257" width="0.44140625" customWidth="1"/>
    <col min="258" max="258" width="0.77734375" customWidth="1"/>
    <col min="259" max="329" width="0.44140625" customWidth="1"/>
    <col min="330" max="330" width="0.77734375" customWidth="1"/>
    <col min="331" max="345" width="0.44140625" customWidth="1"/>
    <col min="346" max="346" width="0.77734375" customWidth="1"/>
    <col min="347" max="373" width="0.44140625" customWidth="1"/>
    <col min="374" max="374" width="0.77734375" customWidth="1"/>
    <col min="375" max="381" width="0.44140625" customWidth="1"/>
    <col min="382" max="382" width="0.77734375" customWidth="1"/>
    <col min="383" max="497" width="0.44140625" customWidth="1"/>
    <col min="498" max="498" width="0.77734375" customWidth="1"/>
    <col min="499" max="505" width="0.44140625" customWidth="1"/>
    <col min="506" max="506" width="1.88671875" customWidth="1"/>
    <col min="507" max="521" width="3.109375" customWidth="1"/>
    <col min="522" max="522" width="4.441406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2">
      <c r="A5" s="2"/>
      <c r="B5" s="139" t="str">
        <f>データ!H7</f>
        <v>岐阜県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2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2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2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9760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極小規模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2703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2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2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64.2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12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4548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2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2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2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107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2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2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2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2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2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2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2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2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2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2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2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2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2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2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H30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R01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R02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R03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R04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H30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R01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R02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R03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R04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H30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R01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R02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R03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R04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H30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R01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R02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R03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R04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2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129.69999999999999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132.83000000000001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136.56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145.49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134.9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204.57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203.39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214.85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271.92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298.89999999999998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306.54000000000002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238.12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277.11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252.42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202.01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2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110.79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108.76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110.19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113.73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115.42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121.15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125.8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132.55000000000001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134.69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133.63999999999999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868.31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732.52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819.73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834.05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1011.55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504.81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498.01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490.39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475.44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413.6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2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2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2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2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2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2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2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2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2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2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2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2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2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2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105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2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2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2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2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2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H30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R01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R02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R03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R04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H30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R01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R02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R03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R04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H30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R01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R02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R03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R04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H30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R01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R02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R03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R04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2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134.49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133.36000000000001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142.61000000000001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152.81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140.15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42.09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40.5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37.74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35.25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38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27.93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28.8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27.28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27.75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27.69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38.85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41.8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43.52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44.39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46.6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2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94.91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90.22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90.8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93.49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94.77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47.36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49.94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50.56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49.4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49.51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35.22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34.92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34.19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36.65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33.29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51.42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50.9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49.05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50.94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49.76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2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2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2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2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2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2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2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2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2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2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2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106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2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2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2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2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2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2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2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2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2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2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2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H30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R01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R02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R03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R04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H30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R01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R02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R03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R04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H30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R01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R02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R03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R04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2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35.549999999999997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37.71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37.299999999999997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39.08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41.37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0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0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0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0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0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2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53.49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54.3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55.32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55.08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56.95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3.28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4.66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7.35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7.6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7.9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0.02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0.06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0.09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0.4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0.14000000000000001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2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2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2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2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2">
      <c r="C86" s="25"/>
      <c r="BM86" s="25"/>
      <c r="DV86" s="25"/>
      <c r="GF86" s="25"/>
      <c r="IO86" s="25"/>
      <c r="LK86" s="25"/>
      <c r="NT86" s="25"/>
      <c r="QD86" s="25"/>
    </row>
    <row r="87" spans="1:52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2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2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29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37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2">
      <c r="A90" s="26"/>
      <c r="B90" s="26"/>
      <c r="C90" s="50" t="str">
        <f>データ!AD6</f>
        <v>【112.60】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【29.72】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【473.00】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【233.74】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【106.87】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【20.26】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【53.19】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0" t="str">
        <f>データ!DC6</f>
        <v>【75.85】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0" t="str">
        <f>データ!DN6</f>
        <v>【61.17】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0" t="str">
        <f>データ!DY6</f>
        <v>【49.58】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0" t="str">
        <f>データ!EJ6</f>
        <v>【0.21】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kqqHGDG3Q0fOJ0v66mOQg3PmFTubU1h22e/lR6TtYhJ0UDDHzkHeo7ygB9JYDiL2g/0adDkT2E30H8tvFf7LDw==" saltValue="Kt0SjcEqsTBCIwZK70ef9g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2" x14ac:dyDescent="0.2"/>
  <cols>
    <col min="1" max="1" width="22.77734375" bestFit="1" customWidth="1"/>
    <col min="2" max="7" width="11.88671875" customWidth="1"/>
    <col min="8" max="8" width="16.21875" bestFit="1" customWidth="1"/>
    <col min="9" max="140" width="11.88671875" customWidth="1"/>
  </cols>
  <sheetData>
    <row r="1" spans="1:140" x14ac:dyDescent="0.2">
      <c r="A1" t="s">
        <v>38</v>
      </c>
    </row>
    <row r="2" spans="1:140" x14ac:dyDescent="0.2">
      <c r="A2" s="28" t="s">
        <v>39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2">
      <c r="A3" s="28" t="s">
        <v>40</v>
      </c>
      <c r="B3" s="29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29" t="s">
        <v>46</v>
      </c>
      <c r="H3" s="146" t="s">
        <v>47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48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49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2">
      <c r="A4" s="28" t="s">
        <v>50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51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52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53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54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55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56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57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58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59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60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61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2">
      <c r="A5" s="28" t="s">
        <v>62</v>
      </c>
      <c r="B5" s="31"/>
      <c r="C5" s="31"/>
      <c r="D5" s="31"/>
      <c r="E5" s="31"/>
      <c r="F5" s="31"/>
      <c r="G5" s="31"/>
      <c r="H5" s="32" t="s">
        <v>63</v>
      </c>
      <c r="I5" s="32" t="s">
        <v>64</v>
      </c>
      <c r="J5" s="32" t="s">
        <v>65</v>
      </c>
      <c r="K5" s="32" t="s">
        <v>66</v>
      </c>
      <c r="L5" s="32" t="s">
        <v>67</v>
      </c>
      <c r="M5" s="32" t="s">
        <v>68</v>
      </c>
      <c r="N5" s="32" t="s">
        <v>69</v>
      </c>
      <c r="O5" s="32" t="s">
        <v>70</v>
      </c>
      <c r="P5" s="32" t="s">
        <v>71</v>
      </c>
      <c r="Q5" s="32" t="s">
        <v>72</v>
      </c>
      <c r="R5" s="32" t="s">
        <v>73</v>
      </c>
      <c r="S5" s="32" t="s">
        <v>74</v>
      </c>
      <c r="T5" s="32" t="s">
        <v>75</v>
      </c>
      <c r="U5" s="32" t="s">
        <v>76</v>
      </c>
      <c r="V5" s="32" t="s">
        <v>77</v>
      </c>
      <c r="W5" s="32" t="s">
        <v>78</v>
      </c>
      <c r="X5" s="32" t="s">
        <v>79</v>
      </c>
      <c r="Y5" s="32" t="s">
        <v>80</v>
      </c>
      <c r="Z5" s="32" t="s">
        <v>81</v>
      </c>
      <c r="AA5" s="32" t="s">
        <v>82</v>
      </c>
      <c r="AB5" s="32" t="s">
        <v>83</v>
      </c>
      <c r="AC5" s="32" t="s">
        <v>84</v>
      </c>
      <c r="AD5" s="32" t="s">
        <v>85</v>
      </c>
      <c r="AE5" s="32" t="s">
        <v>75</v>
      </c>
      <c r="AF5" s="32" t="s">
        <v>76</v>
      </c>
      <c r="AG5" s="32" t="s">
        <v>77</v>
      </c>
      <c r="AH5" s="32" t="s">
        <v>78</v>
      </c>
      <c r="AI5" s="32" t="s">
        <v>79</v>
      </c>
      <c r="AJ5" s="32" t="s">
        <v>80</v>
      </c>
      <c r="AK5" s="32" t="s">
        <v>81</v>
      </c>
      <c r="AL5" s="32" t="s">
        <v>82</v>
      </c>
      <c r="AM5" s="32" t="s">
        <v>83</v>
      </c>
      <c r="AN5" s="32" t="s">
        <v>84</v>
      </c>
      <c r="AO5" s="32" t="s">
        <v>86</v>
      </c>
      <c r="AP5" s="32" t="s">
        <v>75</v>
      </c>
      <c r="AQ5" s="32" t="s">
        <v>76</v>
      </c>
      <c r="AR5" s="32" t="s">
        <v>77</v>
      </c>
      <c r="AS5" s="32" t="s">
        <v>78</v>
      </c>
      <c r="AT5" s="32" t="s">
        <v>79</v>
      </c>
      <c r="AU5" s="32" t="s">
        <v>80</v>
      </c>
      <c r="AV5" s="32" t="s">
        <v>81</v>
      </c>
      <c r="AW5" s="32" t="s">
        <v>82</v>
      </c>
      <c r="AX5" s="32" t="s">
        <v>83</v>
      </c>
      <c r="AY5" s="32" t="s">
        <v>84</v>
      </c>
      <c r="AZ5" s="32" t="s">
        <v>86</v>
      </c>
      <c r="BA5" s="32" t="s">
        <v>75</v>
      </c>
      <c r="BB5" s="32" t="s">
        <v>76</v>
      </c>
      <c r="BC5" s="32" t="s">
        <v>77</v>
      </c>
      <c r="BD5" s="32" t="s">
        <v>78</v>
      </c>
      <c r="BE5" s="32" t="s">
        <v>79</v>
      </c>
      <c r="BF5" s="32" t="s">
        <v>80</v>
      </c>
      <c r="BG5" s="32" t="s">
        <v>81</v>
      </c>
      <c r="BH5" s="32" t="s">
        <v>82</v>
      </c>
      <c r="BI5" s="32" t="s">
        <v>83</v>
      </c>
      <c r="BJ5" s="32" t="s">
        <v>84</v>
      </c>
      <c r="BK5" s="32" t="s">
        <v>86</v>
      </c>
      <c r="BL5" s="32" t="s">
        <v>75</v>
      </c>
      <c r="BM5" s="32" t="s">
        <v>76</v>
      </c>
      <c r="BN5" s="32" t="s">
        <v>77</v>
      </c>
      <c r="BO5" s="32" t="s">
        <v>78</v>
      </c>
      <c r="BP5" s="32" t="s">
        <v>79</v>
      </c>
      <c r="BQ5" s="32" t="s">
        <v>80</v>
      </c>
      <c r="BR5" s="32" t="s">
        <v>81</v>
      </c>
      <c r="BS5" s="32" t="s">
        <v>82</v>
      </c>
      <c r="BT5" s="32" t="s">
        <v>83</v>
      </c>
      <c r="BU5" s="32" t="s">
        <v>84</v>
      </c>
      <c r="BV5" s="32" t="s">
        <v>86</v>
      </c>
      <c r="BW5" s="32" t="s">
        <v>75</v>
      </c>
      <c r="BX5" s="32" t="s">
        <v>76</v>
      </c>
      <c r="BY5" s="32" t="s">
        <v>77</v>
      </c>
      <c r="BZ5" s="32" t="s">
        <v>78</v>
      </c>
      <c r="CA5" s="32" t="s">
        <v>79</v>
      </c>
      <c r="CB5" s="32" t="s">
        <v>80</v>
      </c>
      <c r="CC5" s="32" t="s">
        <v>81</v>
      </c>
      <c r="CD5" s="32" t="s">
        <v>82</v>
      </c>
      <c r="CE5" s="32" t="s">
        <v>83</v>
      </c>
      <c r="CF5" s="32" t="s">
        <v>84</v>
      </c>
      <c r="CG5" s="32" t="s">
        <v>86</v>
      </c>
      <c r="CH5" s="32" t="s">
        <v>75</v>
      </c>
      <c r="CI5" s="32" t="s">
        <v>76</v>
      </c>
      <c r="CJ5" s="32" t="s">
        <v>77</v>
      </c>
      <c r="CK5" s="32" t="s">
        <v>78</v>
      </c>
      <c r="CL5" s="32" t="s">
        <v>79</v>
      </c>
      <c r="CM5" s="32" t="s">
        <v>80</v>
      </c>
      <c r="CN5" s="32" t="s">
        <v>81</v>
      </c>
      <c r="CO5" s="32" t="s">
        <v>82</v>
      </c>
      <c r="CP5" s="32" t="s">
        <v>83</v>
      </c>
      <c r="CQ5" s="32" t="s">
        <v>84</v>
      </c>
      <c r="CR5" s="32" t="s">
        <v>86</v>
      </c>
      <c r="CS5" s="32" t="s">
        <v>75</v>
      </c>
      <c r="CT5" s="32" t="s">
        <v>76</v>
      </c>
      <c r="CU5" s="32" t="s">
        <v>77</v>
      </c>
      <c r="CV5" s="32" t="s">
        <v>78</v>
      </c>
      <c r="CW5" s="32" t="s">
        <v>79</v>
      </c>
      <c r="CX5" s="32" t="s">
        <v>80</v>
      </c>
      <c r="CY5" s="32" t="s">
        <v>81</v>
      </c>
      <c r="CZ5" s="32" t="s">
        <v>82</v>
      </c>
      <c r="DA5" s="32" t="s">
        <v>83</v>
      </c>
      <c r="DB5" s="32" t="s">
        <v>84</v>
      </c>
      <c r="DC5" s="32" t="s">
        <v>86</v>
      </c>
      <c r="DD5" s="32" t="s">
        <v>75</v>
      </c>
      <c r="DE5" s="32" t="s">
        <v>76</v>
      </c>
      <c r="DF5" s="32" t="s">
        <v>77</v>
      </c>
      <c r="DG5" s="32" t="s">
        <v>78</v>
      </c>
      <c r="DH5" s="32" t="s">
        <v>79</v>
      </c>
      <c r="DI5" s="32" t="s">
        <v>80</v>
      </c>
      <c r="DJ5" s="32" t="s">
        <v>81</v>
      </c>
      <c r="DK5" s="32" t="s">
        <v>82</v>
      </c>
      <c r="DL5" s="32" t="s">
        <v>83</v>
      </c>
      <c r="DM5" s="32" t="s">
        <v>84</v>
      </c>
      <c r="DN5" s="32" t="s">
        <v>86</v>
      </c>
      <c r="DO5" s="32" t="s">
        <v>75</v>
      </c>
      <c r="DP5" s="32" t="s">
        <v>76</v>
      </c>
      <c r="DQ5" s="32" t="s">
        <v>77</v>
      </c>
      <c r="DR5" s="32" t="s">
        <v>78</v>
      </c>
      <c r="DS5" s="32" t="s">
        <v>79</v>
      </c>
      <c r="DT5" s="32" t="s">
        <v>80</v>
      </c>
      <c r="DU5" s="32" t="s">
        <v>81</v>
      </c>
      <c r="DV5" s="32" t="s">
        <v>82</v>
      </c>
      <c r="DW5" s="32" t="s">
        <v>83</v>
      </c>
      <c r="DX5" s="32" t="s">
        <v>84</v>
      </c>
      <c r="DY5" s="32" t="s">
        <v>86</v>
      </c>
      <c r="DZ5" s="32" t="s">
        <v>75</v>
      </c>
      <c r="EA5" s="32" t="s">
        <v>76</v>
      </c>
      <c r="EB5" s="32" t="s">
        <v>77</v>
      </c>
      <c r="EC5" s="32" t="s">
        <v>78</v>
      </c>
      <c r="ED5" s="32" t="s">
        <v>79</v>
      </c>
      <c r="EE5" s="32" t="s">
        <v>80</v>
      </c>
      <c r="EF5" s="32" t="s">
        <v>81</v>
      </c>
      <c r="EG5" s="32" t="s">
        <v>82</v>
      </c>
      <c r="EH5" s="32" t="s">
        <v>83</v>
      </c>
      <c r="EI5" s="32" t="s">
        <v>84</v>
      </c>
      <c r="EJ5" s="32" t="s">
        <v>86</v>
      </c>
    </row>
    <row r="6" spans="1:140" s="36" customFormat="1" x14ac:dyDescent="0.2">
      <c r="A6" s="28" t="s">
        <v>87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129.69999999999999</v>
      </c>
      <c r="U6" s="35">
        <f>U7</f>
        <v>132.83000000000001</v>
      </c>
      <c r="V6" s="35">
        <f>V7</f>
        <v>136.56</v>
      </c>
      <c r="W6" s="35">
        <f>W7</f>
        <v>145.49</v>
      </c>
      <c r="X6" s="35">
        <f t="shared" si="3"/>
        <v>134.9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115.42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133.63999999999999</v>
      </c>
      <c r="AO6" s="33" t="str">
        <f>IF(AO7="-","【-】","【"&amp;SUBSTITUTE(TEXT(AO7,"#,##0.00"),"-","△")&amp;"】")</f>
        <v>【29.72】</v>
      </c>
      <c r="AP6" s="35">
        <f t="shared" si="3"/>
        <v>204.57</v>
      </c>
      <c r="AQ6" s="35">
        <f>AQ7</f>
        <v>203.39</v>
      </c>
      <c r="AR6" s="35">
        <f>AR7</f>
        <v>214.85</v>
      </c>
      <c r="AS6" s="35">
        <f>AS7</f>
        <v>271.92</v>
      </c>
      <c r="AT6" s="35">
        <f t="shared" si="3"/>
        <v>298.89999999999998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1011.55</v>
      </c>
      <c r="AZ6" s="33" t="str">
        <f>IF(AZ7="-","【-】","【"&amp;SUBSTITUTE(TEXT(AZ7,"#,##0.00"),"-","△")&amp;"】")</f>
        <v>【473.00】</v>
      </c>
      <c r="BA6" s="35">
        <f t="shared" si="3"/>
        <v>306.54000000000002</v>
      </c>
      <c r="BB6" s="35">
        <f>BB7</f>
        <v>238.12</v>
      </c>
      <c r="BC6" s="35">
        <f>BC7</f>
        <v>277.11</v>
      </c>
      <c r="BD6" s="35">
        <f>BD7</f>
        <v>252.42</v>
      </c>
      <c r="BE6" s="35">
        <f t="shared" si="3"/>
        <v>202.01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413.6</v>
      </c>
      <c r="BK6" s="33" t="str">
        <f>IF(BK7="-","【-】","【"&amp;SUBSTITUTE(TEXT(BK7,"#,##0.00"),"-","△")&amp;"】")</f>
        <v>【233.74】</v>
      </c>
      <c r="BL6" s="35">
        <f t="shared" si="3"/>
        <v>134.49</v>
      </c>
      <c r="BM6" s="35">
        <f>BM7</f>
        <v>133.36000000000001</v>
      </c>
      <c r="BN6" s="35">
        <f>BN7</f>
        <v>142.61000000000001</v>
      </c>
      <c r="BO6" s="35">
        <f>BO7</f>
        <v>152.81</v>
      </c>
      <c r="BP6" s="35">
        <f t="shared" si="3"/>
        <v>140.15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94.77</v>
      </c>
      <c r="BV6" s="33" t="str">
        <f>IF(BV7="-","【-】","【"&amp;SUBSTITUTE(TEXT(BV7,"#,##0.00"),"-","△")&amp;"】")</f>
        <v>【106.87】</v>
      </c>
      <c r="BW6" s="35">
        <f t="shared" si="3"/>
        <v>42.09</v>
      </c>
      <c r="BX6" s="35">
        <f>BX7</f>
        <v>40.5</v>
      </c>
      <c r="BY6" s="35">
        <f>BY7</f>
        <v>37.74</v>
      </c>
      <c r="BZ6" s="35">
        <f>BZ7</f>
        <v>35.25</v>
      </c>
      <c r="CA6" s="35">
        <f t="shared" si="3"/>
        <v>38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49.51</v>
      </c>
      <c r="CG6" s="33" t="str">
        <f>IF(CG7="-","【-】","【"&amp;SUBSTITUTE(TEXT(CG7,"#,##0.00"),"-","△")&amp;"】")</f>
        <v>【20.26】</v>
      </c>
      <c r="CH6" s="35">
        <f t="shared" ref="CH6:CQ6" si="5">CH7</f>
        <v>27.93</v>
      </c>
      <c r="CI6" s="35">
        <f>CI7</f>
        <v>28.8</v>
      </c>
      <c r="CJ6" s="35">
        <f>CJ7</f>
        <v>27.28</v>
      </c>
      <c r="CK6" s="35">
        <f>CK7</f>
        <v>27.75</v>
      </c>
      <c r="CL6" s="35">
        <f t="shared" si="5"/>
        <v>27.69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33.29</v>
      </c>
      <c r="CR6" s="33" t="str">
        <f>IF(CR7="-","【-】","【"&amp;SUBSTITUTE(TEXT(CR7,"#,##0.00"),"-","△")&amp;"】")</f>
        <v>【53.19】</v>
      </c>
      <c r="CS6" s="35">
        <f t="shared" ref="CS6:DB6" si="6">CS7</f>
        <v>38.85</v>
      </c>
      <c r="CT6" s="35">
        <f>CT7</f>
        <v>41.8</v>
      </c>
      <c r="CU6" s="35">
        <f>CU7</f>
        <v>43.52</v>
      </c>
      <c r="CV6" s="35">
        <f>CV7</f>
        <v>44.39</v>
      </c>
      <c r="CW6" s="35">
        <f t="shared" si="6"/>
        <v>46.6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49.76</v>
      </c>
      <c r="DC6" s="33" t="str">
        <f>IF(DC7="-","【-】","【"&amp;SUBSTITUTE(TEXT(DC7,"#,##0.00"),"-","△")&amp;"】")</f>
        <v>【75.85】</v>
      </c>
      <c r="DD6" s="35">
        <f t="shared" ref="DD6:DM6" si="7">DD7</f>
        <v>35.549999999999997</v>
      </c>
      <c r="DE6" s="35">
        <f>DE7</f>
        <v>37.71</v>
      </c>
      <c r="DF6" s="35">
        <f>DF7</f>
        <v>37.299999999999997</v>
      </c>
      <c r="DG6" s="35">
        <f>DG7</f>
        <v>39.08</v>
      </c>
      <c r="DH6" s="35">
        <f t="shared" si="7"/>
        <v>41.37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56.95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7.9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0.14000000000000001</v>
      </c>
      <c r="EJ6" s="33" t="str">
        <f>IF(EJ7="-","【-】","【"&amp;SUBSTITUTE(TEXT(EJ7,"#,##0.00"),"-","△")&amp;"】")</f>
        <v>【0.21】</v>
      </c>
    </row>
    <row r="7" spans="1:140" s="36" customFormat="1" x14ac:dyDescent="0.2">
      <c r="A7"/>
      <c r="B7" s="37" t="s">
        <v>88</v>
      </c>
      <c r="C7" s="37" t="s">
        <v>89</v>
      </c>
      <c r="D7" s="37" t="s">
        <v>90</v>
      </c>
      <c r="E7" s="37" t="s">
        <v>91</v>
      </c>
      <c r="F7" s="37" t="s">
        <v>92</v>
      </c>
      <c r="G7" s="37" t="s">
        <v>93</v>
      </c>
      <c r="H7" s="37" t="s">
        <v>94</v>
      </c>
      <c r="I7" s="37" t="s">
        <v>95</v>
      </c>
      <c r="J7" s="37" t="s">
        <v>96</v>
      </c>
      <c r="K7" s="38">
        <v>9760</v>
      </c>
      <c r="L7" s="37" t="s">
        <v>97</v>
      </c>
      <c r="M7" s="38">
        <v>1</v>
      </c>
      <c r="N7" s="38">
        <v>2703</v>
      </c>
      <c r="O7" s="39" t="s">
        <v>98</v>
      </c>
      <c r="P7" s="39">
        <v>64.2</v>
      </c>
      <c r="Q7" s="38">
        <v>12</v>
      </c>
      <c r="R7" s="38">
        <v>4548</v>
      </c>
      <c r="S7" s="37" t="s">
        <v>99</v>
      </c>
      <c r="T7" s="40">
        <v>129.69999999999999</v>
      </c>
      <c r="U7" s="40">
        <v>132.83000000000001</v>
      </c>
      <c r="V7" s="40">
        <v>136.56</v>
      </c>
      <c r="W7" s="40">
        <v>145.49</v>
      </c>
      <c r="X7" s="40">
        <v>134.9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115.42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133.63999999999999</v>
      </c>
      <c r="AO7" s="40">
        <v>29.72</v>
      </c>
      <c r="AP7" s="40">
        <v>204.57</v>
      </c>
      <c r="AQ7" s="40">
        <v>203.39</v>
      </c>
      <c r="AR7" s="40">
        <v>214.85</v>
      </c>
      <c r="AS7" s="40">
        <v>271.92</v>
      </c>
      <c r="AT7" s="40">
        <v>298.89999999999998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1011.55</v>
      </c>
      <c r="AZ7" s="40">
        <v>473</v>
      </c>
      <c r="BA7" s="40">
        <v>306.54000000000002</v>
      </c>
      <c r="BB7" s="40">
        <v>238.12</v>
      </c>
      <c r="BC7" s="40">
        <v>277.11</v>
      </c>
      <c r="BD7" s="40">
        <v>252.42</v>
      </c>
      <c r="BE7" s="40">
        <v>202.01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413.6</v>
      </c>
      <c r="BK7" s="40">
        <v>233.74</v>
      </c>
      <c r="BL7" s="40">
        <v>134.49</v>
      </c>
      <c r="BM7" s="40">
        <v>133.36000000000001</v>
      </c>
      <c r="BN7" s="40">
        <v>142.61000000000001</v>
      </c>
      <c r="BO7" s="40">
        <v>152.81</v>
      </c>
      <c r="BP7" s="40">
        <v>140.15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94.77</v>
      </c>
      <c r="BV7" s="40">
        <v>106.87</v>
      </c>
      <c r="BW7" s="40">
        <v>42.09</v>
      </c>
      <c r="BX7" s="40">
        <v>40.5</v>
      </c>
      <c r="BY7" s="40">
        <v>37.74</v>
      </c>
      <c r="BZ7" s="40">
        <v>35.25</v>
      </c>
      <c r="CA7" s="40">
        <v>38</v>
      </c>
      <c r="CB7" s="40">
        <v>47.36</v>
      </c>
      <c r="CC7" s="40">
        <v>49.94</v>
      </c>
      <c r="CD7" s="40">
        <v>50.56</v>
      </c>
      <c r="CE7" s="40">
        <v>49.4</v>
      </c>
      <c r="CF7" s="40">
        <v>49.51</v>
      </c>
      <c r="CG7" s="40">
        <v>20.260000000000002</v>
      </c>
      <c r="CH7" s="40">
        <v>27.93</v>
      </c>
      <c r="CI7" s="40">
        <v>28.8</v>
      </c>
      <c r="CJ7" s="40">
        <v>27.28</v>
      </c>
      <c r="CK7" s="40">
        <v>27.75</v>
      </c>
      <c r="CL7" s="40">
        <v>27.69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33.29</v>
      </c>
      <c r="CR7" s="40">
        <v>53.19</v>
      </c>
      <c r="CS7" s="40">
        <v>38.85</v>
      </c>
      <c r="CT7" s="40">
        <v>41.8</v>
      </c>
      <c r="CU7" s="40">
        <v>43.52</v>
      </c>
      <c r="CV7" s="40">
        <v>44.39</v>
      </c>
      <c r="CW7" s="40">
        <v>46.6</v>
      </c>
      <c r="CX7" s="40">
        <v>51.42</v>
      </c>
      <c r="CY7" s="40">
        <v>50.9</v>
      </c>
      <c r="CZ7" s="40">
        <v>49.05</v>
      </c>
      <c r="DA7" s="40">
        <v>50.94</v>
      </c>
      <c r="DB7" s="40">
        <v>49.76</v>
      </c>
      <c r="DC7" s="40">
        <v>75.849999999999994</v>
      </c>
      <c r="DD7" s="40">
        <v>35.549999999999997</v>
      </c>
      <c r="DE7" s="40">
        <v>37.71</v>
      </c>
      <c r="DF7" s="40">
        <v>37.299999999999997</v>
      </c>
      <c r="DG7" s="40">
        <v>39.08</v>
      </c>
      <c r="DH7" s="40">
        <v>41.37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56.95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7.9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0.14000000000000001</v>
      </c>
      <c r="EJ7" s="40">
        <v>0.21</v>
      </c>
    </row>
    <row r="8" spans="1:140" x14ac:dyDescent="0.2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2">
      <c r="A9" s="43"/>
      <c r="B9" s="43" t="s">
        <v>100</v>
      </c>
      <c r="C9" s="43" t="s">
        <v>101</v>
      </c>
      <c r="D9" s="43" t="s">
        <v>102</v>
      </c>
      <c r="E9" s="43" t="s">
        <v>103</v>
      </c>
      <c r="F9" s="43" t="s">
        <v>104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2">
      <c r="A10" s="43" t="s">
        <v>41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2">
      <c r="T11" s="47" t="s">
        <v>23</v>
      </c>
      <c r="U11" s="48">
        <f>IF(T6="-",NA(),T6)</f>
        <v>129.69999999999999</v>
      </c>
      <c r="V11" s="48">
        <f>IF(U6="-",NA(),U6)</f>
        <v>132.83000000000001</v>
      </c>
      <c r="W11" s="48">
        <f>IF(V6="-",NA(),V6)</f>
        <v>136.56</v>
      </c>
      <c r="X11" s="48">
        <f>IF(W6="-",NA(),W6)</f>
        <v>145.49</v>
      </c>
      <c r="Y11" s="48">
        <f>IF(X6="-",NA(),X6)</f>
        <v>134.9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204.57</v>
      </c>
      <c r="AR11" s="48">
        <f>IF(AQ6="-",NA(),AQ6)</f>
        <v>203.39</v>
      </c>
      <c r="AS11" s="48">
        <f>IF(AR6="-",NA(),AR6)</f>
        <v>214.85</v>
      </c>
      <c r="AT11" s="48">
        <f>IF(AS6="-",NA(),AS6)</f>
        <v>271.92</v>
      </c>
      <c r="AU11" s="48">
        <f>IF(AT6="-",NA(),AT6)</f>
        <v>298.89999999999998</v>
      </c>
      <c r="BA11" s="47" t="s">
        <v>23</v>
      </c>
      <c r="BB11" s="48">
        <f>IF(BA6="-",NA(),BA6)</f>
        <v>306.54000000000002</v>
      </c>
      <c r="BC11" s="48">
        <f>IF(BB6="-",NA(),BB6)</f>
        <v>238.12</v>
      </c>
      <c r="BD11" s="48">
        <f>IF(BC6="-",NA(),BC6)</f>
        <v>277.11</v>
      </c>
      <c r="BE11" s="48">
        <f>IF(BD6="-",NA(),BD6)</f>
        <v>252.42</v>
      </c>
      <c r="BF11" s="48">
        <f>IF(BE6="-",NA(),BE6)</f>
        <v>202.01</v>
      </c>
      <c r="BL11" s="47" t="s">
        <v>23</v>
      </c>
      <c r="BM11" s="48">
        <f>IF(BL6="-",NA(),BL6)</f>
        <v>134.49</v>
      </c>
      <c r="BN11" s="48">
        <f>IF(BM6="-",NA(),BM6)</f>
        <v>133.36000000000001</v>
      </c>
      <c r="BO11" s="48">
        <f>IF(BN6="-",NA(),BN6)</f>
        <v>142.61000000000001</v>
      </c>
      <c r="BP11" s="48">
        <f>IF(BO6="-",NA(),BO6)</f>
        <v>152.81</v>
      </c>
      <c r="BQ11" s="48">
        <f>IF(BP6="-",NA(),BP6)</f>
        <v>140.15</v>
      </c>
      <c r="BW11" s="47" t="s">
        <v>23</v>
      </c>
      <c r="BX11" s="48">
        <f>IF(BW6="-",NA(),BW6)</f>
        <v>42.09</v>
      </c>
      <c r="BY11" s="48">
        <f>IF(BX6="-",NA(),BX6)</f>
        <v>40.5</v>
      </c>
      <c r="BZ11" s="48">
        <f>IF(BY6="-",NA(),BY6)</f>
        <v>37.74</v>
      </c>
      <c r="CA11" s="48">
        <f>IF(BZ6="-",NA(),BZ6)</f>
        <v>35.25</v>
      </c>
      <c r="CB11" s="48">
        <f>IF(CA6="-",NA(),CA6)</f>
        <v>38</v>
      </c>
      <c r="CH11" s="47" t="s">
        <v>23</v>
      </c>
      <c r="CI11" s="48">
        <f>IF(CH6="-",NA(),CH6)</f>
        <v>27.93</v>
      </c>
      <c r="CJ11" s="48">
        <f>IF(CI6="-",NA(),CI6)</f>
        <v>28.8</v>
      </c>
      <c r="CK11" s="48">
        <f>IF(CJ6="-",NA(),CJ6)</f>
        <v>27.28</v>
      </c>
      <c r="CL11" s="48">
        <f>IF(CK6="-",NA(),CK6)</f>
        <v>27.75</v>
      </c>
      <c r="CM11" s="48">
        <f>IF(CL6="-",NA(),CL6)</f>
        <v>27.69</v>
      </c>
      <c r="CS11" s="47" t="s">
        <v>23</v>
      </c>
      <c r="CT11" s="48">
        <f>IF(CS6="-",NA(),CS6)</f>
        <v>38.85</v>
      </c>
      <c r="CU11" s="48">
        <f>IF(CT6="-",NA(),CT6)</f>
        <v>41.8</v>
      </c>
      <c r="CV11" s="48">
        <f>IF(CU6="-",NA(),CU6)</f>
        <v>43.52</v>
      </c>
      <c r="CW11" s="48">
        <f>IF(CV6="-",NA(),CV6)</f>
        <v>44.39</v>
      </c>
      <c r="CX11" s="48">
        <f>IF(CW6="-",NA(),CW6)</f>
        <v>46.6</v>
      </c>
      <c r="DD11" s="47" t="s">
        <v>23</v>
      </c>
      <c r="DE11" s="48">
        <f>IF(DD6="-",NA(),DD6)</f>
        <v>35.549999999999997</v>
      </c>
      <c r="DF11" s="48">
        <f>IF(DE6="-",NA(),DE6)</f>
        <v>37.71</v>
      </c>
      <c r="DG11" s="48">
        <f>IF(DF6="-",NA(),DF6)</f>
        <v>37.299999999999997</v>
      </c>
      <c r="DH11" s="48">
        <f>IF(DG6="-",NA(),DG6)</f>
        <v>39.08</v>
      </c>
      <c r="DI11" s="48">
        <f>IF(DH6="-",NA(),DH6)</f>
        <v>41.37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2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115.42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133.63999999999999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1011.55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413.6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94.77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49.51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33.29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49.76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56.95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7.9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0.14000000000000001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横井 博行</cp:lastModifiedBy>
  <dcterms:created xsi:type="dcterms:W3CDTF">2023-12-05T01:31:45Z</dcterms:created>
  <dcterms:modified xsi:type="dcterms:W3CDTF">2024-01-22T06:12:26Z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2024-01-19T11:07:11Z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3fa7257e-4ebd-4bf4-a022-b6bc8a650842</vt:lpwstr>
  </property>
  <property fmtid="{D5CDD505-2E9C-101B-9397-08002B2CF9AE}" pid="8" name="MSIP_Label_defa4170-0d19-0005-0004-bc88714345d2_ContentBits">
    <vt:lpwstr>0</vt:lpwstr>
  </property>
</Properties>
</file>